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Staff" sheetId="2" state="visible" r:id="rId2"/>
    <sheet name="Requirements" sheetId="3" state="visible" r:id="rId3"/>
    <sheet name="Settings" sheetId="4" state="visible" r:id="rId4"/>
    <sheet name="Role Requirements" sheetId="5" state="visible" r:id="rId5"/>
    <sheet name="Lists" sheetId="6" state="hidden" r:id="rId6"/>
  </sheets>
  <definedNames/>
  <calcPr calcId="124519" fullCalcOnLoad="1"/>
</workbook>
</file>

<file path=xl/styles.xml><?xml version="1.0" encoding="utf-8"?>
<styleSheet xmlns="http://schemas.openxmlformats.org/spreadsheetml/2006/main">
  <numFmts count="1">
    <numFmt numFmtId="164" formatCode="yyyy-mm-dd"/>
  </numFmts>
  <fonts count="8">
    <font>
      <name val="Calibri"/>
      <family val="2"/>
      <color theme="1"/>
      <sz val="11"/>
      <scheme val="minor"/>
    </font>
    <font>
      <name val="Arial"/>
      <b val="1"/>
      <color rgb="00FFFFFF"/>
      <sz val="16"/>
    </font>
    <font>
      <name val="Arial"/>
      <i val="1"/>
      <color rgb="00FFFFFF"/>
      <sz val="10"/>
    </font>
    <font>
      <name val="Arial"/>
      <b val="1"/>
      <color rgb="00027F72"/>
      <sz val="12"/>
    </font>
    <font>
      <name val="Arial"/>
      <color rgb="00051723"/>
      <sz val="10"/>
    </font>
    <font>
      <name val="Arial"/>
      <i val="1"/>
      <color rgb="00516371"/>
      <sz val="9"/>
    </font>
    <font>
      <name val="Arial"/>
      <b val="1"/>
      <color rgb="00FFFFFF"/>
      <sz val="10"/>
    </font>
    <font>
      <name val="Arial"/>
      <b val="1"/>
      <color rgb="00051723"/>
      <sz val="10"/>
    </font>
  </fonts>
  <fills count="7">
    <fill>
      <patternFill/>
    </fill>
    <fill>
      <patternFill patternType="gray125"/>
    </fill>
    <fill>
      <patternFill patternType="solid">
        <fgColor rgb="00051723"/>
      </patternFill>
    </fill>
    <fill>
      <patternFill patternType="solid">
        <fgColor rgb="00027F72"/>
      </patternFill>
    </fill>
    <fill>
      <patternFill patternType="solid">
        <fgColor rgb="00FFFFFF"/>
      </patternFill>
    </fill>
    <fill>
      <patternFill patternType="solid">
        <fgColor rgb="00F7FBFB"/>
      </patternFill>
    </fill>
    <fill>
      <patternFill patternType="solid">
        <fgColor rgb="00EEF3F4"/>
      </patternFill>
    </fill>
  </fills>
  <borders count="2">
    <border>
      <left/>
      <right/>
      <top/>
      <bottom/>
      <diagonal/>
    </border>
    <border>
      <left style="thin">
        <color rgb="00DFE7EB"/>
      </left>
      <right style="thin">
        <color rgb="00DFE7EB"/>
      </right>
      <top style="thin">
        <color rgb="00DFE7EB"/>
      </top>
      <bottom style="thin">
        <color rgb="00DFE7EB"/>
      </bottom>
    </border>
  </borders>
  <cellStyleXfs count="1">
    <xf numFmtId="0" fontId="0" fillId="0" borderId="0"/>
  </cellStyleXfs>
  <cellXfs count="23">
    <xf numFmtId="0" fontId="0" fillId="0" borderId="0" pivotButton="0" quotePrefix="0" xfId="0"/>
    <xf numFmtId="0" fontId="1" fillId="2" borderId="0" applyAlignment="1" pivotButton="0" quotePrefix="0" xfId="0">
      <alignment vertical="center" indent="1"/>
    </xf>
    <xf numFmtId="0" fontId="0" fillId="2" borderId="0" pivotButton="0" quotePrefix="0" xfId="0"/>
    <xf numFmtId="0" fontId="2" fillId="2" borderId="0" applyAlignment="1" pivotButton="0" quotePrefix="0" xfId="0">
      <alignment vertical="center" indent="1"/>
    </xf>
    <xf numFmtId="0" fontId="0" fillId="3" borderId="0" pivotButton="0" quotePrefix="0" xfId="0"/>
    <xf numFmtId="0" fontId="3" fillId="0" borderId="0" applyAlignment="1" pivotButton="0" quotePrefix="0" xfId="0">
      <alignment vertical="bottom"/>
    </xf>
    <xf numFmtId="0" fontId="4" fillId="0" borderId="0" applyAlignment="1" pivotButton="0" quotePrefix="0" xfId="0">
      <alignment vertical="top" wrapText="1"/>
    </xf>
    <xf numFmtId="0" fontId="5" fillId="0" borderId="0" applyAlignment="1" pivotButton="0" quotePrefix="0" xfId="0">
      <alignment vertical="bottom"/>
    </xf>
    <xf numFmtId="0" fontId="6" fillId="2" borderId="1" applyAlignment="1" pivotButton="0" quotePrefix="0" xfId="0">
      <alignment horizontal="center" vertical="center" wrapText="1"/>
    </xf>
    <xf numFmtId="0" fontId="4" fillId="6" borderId="1" pivotButton="0" quotePrefix="0" xfId="0"/>
    <xf numFmtId="0" fontId="4" fillId="5" borderId="1" applyAlignment="1" pivotButton="0" quotePrefix="0" xfId="0">
      <alignment horizontal="center"/>
    </xf>
    <xf numFmtId="0" fontId="4" fillId="0" borderId="1" pivotButton="0" quotePrefix="0" xfId="0"/>
    <xf numFmtId="164" fontId="4" fillId="6" borderId="1" applyAlignment="1" pivotButton="0" quotePrefix="0" xfId="0">
      <alignment horizontal="center"/>
    </xf>
    <xf numFmtId="164" fontId="4" fillId="5" borderId="1" applyAlignment="1" pivotButton="0" quotePrefix="0" xfId="0">
      <alignment horizontal="center"/>
    </xf>
    <xf numFmtId="0" fontId="4" fillId="5" borderId="1" applyAlignment="1" pivotButton="0" quotePrefix="0" xfId="0">
      <alignment wrapText="1"/>
    </xf>
    <xf numFmtId="164" fontId="4" fillId="0" borderId="1" applyAlignment="1" pivotButton="0" quotePrefix="0" xfId="0">
      <alignment horizontal="center"/>
    </xf>
    <xf numFmtId="0" fontId="4" fillId="4" borderId="1" applyAlignment="1" pivotButton="0" quotePrefix="0" xfId="0">
      <alignment horizontal="center"/>
    </xf>
    <xf numFmtId="0" fontId="4" fillId="0" borderId="1" applyAlignment="1" pivotButton="0" quotePrefix="0" xfId="0">
      <alignment wrapText="1"/>
    </xf>
    <xf numFmtId="0" fontId="7" fillId="0" borderId="1" applyAlignment="1" pivotButton="0" quotePrefix="0" xfId="0">
      <alignment horizontal="left" vertical="center" wrapText="1"/>
    </xf>
    <xf numFmtId="0" fontId="4" fillId="0" borderId="1" applyAlignment="1" pivotButton="0" quotePrefix="0" xfId="0">
      <alignment horizontal="center" vertical="center" wrapText="1"/>
    </xf>
    <xf numFmtId="0" fontId="7" fillId="5" borderId="1" applyAlignment="1" pivotButton="0" quotePrefix="0" xfId="0">
      <alignment horizontal="left" vertical="center" wrapText="1"/>
    </xf>
    <xf numFmtId="0" fontId="4" fillId="5" borderId="1" applyAlignment="1" pivotButton="0" quotePrefix="0" xfId="0">
      <alignment horizontal="center" vertical="center" wrapText="1"/>
    </xf>
    <xf numFmtId="0" fontId="5" fillId="0" borderId="0" applyAlignment="1" pivotButton="0" quotePrefix="0" xfId="0">
      <alignment vertical="top" wrapText="1"/>
    </xf>
  </cellXfs>
  <cellStyles count="1">
    <cellStyle name="Normal" xfId="0" builtinId="0" hidden="0"/>
  </cellStyles>
  <dxfs count="3">
    <dxf>
      <font>
        <name val="Arial"/>
        <b val="1"/>
        <color rgb="00051723"/>
      </font>
      <fill>
        <patternFill patternType="solid">
          <fgColor rgb="00FBEBEB"/>
        </patternFill>
      </fill>
    </dxf>
    <dxf>
      <font>
        <name val="Arial"/>
        <b val="1"/>
        <color rgb="00051723"/>
      </font>
      <fill>
        <patternFill patternType="solid">
          <fgColor rgb="00F9EEDA"/>
        </patternFill>
      </fill>
    </dxf>
    <dxf>
      <font>
        <name val="Arial"/>
        <b val="1"/>
        <color rgb="00051723"/>
      </font>
      <fill>
        <patternFill patternType="solid">
          <fgColor rgb="00E5F4E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comments/comment1.xml><?xml version="1.0" encoding="utf-8"?>
<comments xmlns="http://schemas.openxmlformats.org/spreadsheetml/2006/main">
  <authors>
    <author>Gymdesk</author>
  </authors>
  <commentList>
    <comment ref="D5" authorId="0" shapeId="0">
      <text>
        <t>Type the expiry date shown on the coach's USA Gymnastics or USASF profile. Required for memberships and concussion education; overrides any calculated date.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B25"/>
  <sheetViews>
    <sheetView showGridLines="0" workbookViewId="0">
      <selection activeCell="A1" sqref="A1"/>
    </sheetView>
  </sheetViews>
  <sheetFormatPr baseColWidth="8" defaultRowHeight="15"/>
  <cols>
    <col width="3" customWidth="1" min="1" max="1"/>
    <col width="104" customWidth="1" min="2" max="2"/>
  </cols>
  <sheetData>
    <row r="1" ht="34" customHeight="1">
      <c r="A1" s="1" t="inlineStr">
        <is>
          <t>COACHING STAFF CERTIFICATION TRACKER</t>
        </is>
      </c>
      <c r="B1" s="2" t="n"/>
    </row>
    <row r="2" ht="20" customHeight="1">
      <c r="A2" s="3" t="inlineStr">
        <is>
          <t>Every coach, every requirement, every expiry date in one place.</t>
        </is>
      </c>
      <c r="B2" s="2" t="n"/>
    </row>
    <row r="3" ht="4" customHeight="1">
      <c r="A3" s="4" t="n"/>
      <c r="B3" s="4" t="n"/>
    </row>
    <row r="5" ht="24" customHeight="1">
      <c r="B5" s="5" t="inlineStr">
        <is>
          <t>What this does</t>
        </is>
      </c>
    </row>
    <row r="6" ht="45" customHeight="1">
      <c r="B6" s="6" t="inlineStr">
        <is>
          <t>USA Gymnastics and USASF requirements expire on different clocks. U110 and U101 both expire on July 31, background checks run two years, first aid two years, and USASF credentials five. This tracker works out the expiry dates it can, flags anything expired or due soon, and gives you one status line per coach.</t>
        </is>
      </c>
    </row>
    <row r="7" ht="24" customHeight="1">
      <c r="B7" s="5" t="inlineStr">
        <is>
          <t>How to use it (about 30 minutes for a staff of 10 to 15)</t>
        </is>
      </c>
    </row>
    <row r="8" ht="18" customHeight="1">
      <c r="B8" s="6" t="inlineStr">
        <is>
          <t>1.  Settings tab: set your warning window. It's 60 days unless you change it.</t>
        </is>
      </c>
    </row>
    <row r="9" ht="18" customHeight="1">
      <c r="B9" s="6" t="inlineStr">
        <is>
          <t>2.  Staff tab: one row per coach or staff member, with their role from the dropdown.</t>
        </is>
      </c>
    </row>
    <row r="10" ht="30" customHeight="1">
      <c r="B10" s="6" t="inlineStr">
        <is>
          <t>3.  Requirements tab: one row per coach per requirement. Pick the coach and the requirement from the dropdowns and enter the date they completed it.</t>
        </is>
      </c>
    </row>
    <row r="11" ht="45" customHeight="1">
      <c r="B11" s="6" t="inlineStr">
        <is>
          <t>4.  For U110, U101, background checks, Pro First Aid, and USASF credentials, the expiry date calculates itself. For memberships and concussion education, type the expiry date from the coach's USA Gymnastics or USASF profile into the Expiry override column.</t>
        </is>
      </c>
    </row>
    <row r="12" ht="30" customHeight="1">
      <c r="B12" s="6" t="inlineStr">
        <is>
          <t>5.  Read the Status column, then the Staff tab. Delete the example rows (Kipping Point Gymnastics, a made-up gym) when you start.</t>
        </is>
      </c>
    </row>
    <row r="13" ht="24" customHeight="1">
      <c r="B13" s="5" t="inlineStr">
        <is>
          <t>Color key</t>
        </is>
      </c>
    </row>
    <row r="14" ht="18" customHeight="1">
      <c r="B14" s="6" t="inlineStr">
        <is>
          <t>White cells: you fill these in.  Light grey-green cells: formulas, don't type over them.  Grey rows: examples.</t>
        </is>
      </c>
    </row>
    <row r="15" ht="24" customHeight="1">
      <c r="B15" s="5" t="inlineStr">
        <is>
          <t>What the statuses mean</t>
        </is>
      </c>
    </row>
    <row r="16" ht="30" customHeight="1">
      <c r="B16" s="6" t="inlineStr">
        <is>
          <t>EXPIRED: past its expiry date. A lapsed requirement can put a USA Gymnastics membership on hold, and a coach without a current membership can't coach at a sanctioned meet.</t>
        </is>
      </c>
    </row>
    <row r="17" ht="18" customHeight="1">
      <c r="B17" s="6" t="inlineStr">
        <is>
          <t>DUE SOON: expires inside your warning window. Book the renewal now.</t>
        </is>
      </c>
    </row>
    <row r="18" ht="30" customHeight="1">
      <c r="B18" s="6" t="inlineStr">
        <is>
          <t>CURRENT: good until the date shown.  DONE: a one-time course with no expiry tracked here.  NEEDS DATE: enter a completion date or an expiry override.</t>
        </is>
      </c>
    </row>
    <row r="19" ht="24" customHeight="1">
      <c r="B19" s="5" t="inlineStr">
        <is>
          <t>The dates that catch people out</t>
        </is>
      </c>
    </row>
    <row r="20" ht="45" customHeight="1">
      <c r="B20" s="6" t="inlineStr">
        <is>
          <t>U110 taken from June 1 to July 31 expires that December 31, so it has to be taken twice that season. Taken from August 1 to May 31, it expires the next July 31. The tracker flags a June or July completion in the Note column. Set your reminder for August 1.</t>
        </is>
      </c>
    </row>
    <row r="21" ht="30" customHeight="1">
      <c r="B21" s="6" t="inlineStr">
        <is>
          <t>U101 can be renewed up to a year before it expires. If USA Gymnastics shows a different U101 expiry on the coach's profile, type that date into Expiry override. The profile always wins.</t>
        </is>
      </c>
    </row>
    <row r="22" ht="30" customHeight="1">
      <c r="B22" s="6" t="inlineStr">
        <is>
          <t>USA Gymnastics requires U110 every year for any adult in a member club who has regular contact with or authority over minors, so add front desk and party staff too.</t>
        </is>
      </c>
    </row>
    <row r="23" ht="24" customHeight="1">
      <c r="B23" s="5" t="inlineStr">
        <is>
          <t>What each role needs</t>
        </is>
      </c>
    </row>
    <row r="24" ht="30" customHeight="1">
      <c r="B24" s="6" t="inlineStr">
        <is>
          <t>The Role Requirements tab lists what USA Gymnastics and USASF ask of each role. Requirements change, so check usagym.org and usasf.net each season.</t>
        </is>
      </c>
    </row>
    <row r="25" ht="30" customHeight="1">
      <c r="B25" s="7" t="inlineStr">
        <is>
          <t>From the Gymdesk guide to gymnastics coach certification. gymdesk.com</t>
        </is>
      </c>
    </row>
  </sheetData>
  <mergeCells count="2">
    <mergeCell ref="A2:B2"/>
    <mergeCell ref="A1:B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65"/>
  <sheetViews>
    <sheetView showGridLines="0" workbookViewId="0">
      <pane ySplit="5" topLeftCell="A6"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13" customWidth="1" min="5" max="5"/>
    <col width="20" customWidth="1" min="6" max="6"/>
  </cols>
  <sheetData>
    <row r="1" ht="34" customHeight="1">
      <c r="A1" s="1" t="inlineStr">
        <is>
          <t>STAFF</t>
        </is>
      </c>
      <c r="B1" s="2" t="n"/>
      <c r="C1" s="2" t="n"/>
      <c r="D1" s="2" t="n"/>
      <c r="E1" s="2" t="n"/>
      <c r="F1" s="2" t="n"/>
    </row>
    <row r="2" ht="20" customHeight="1">
      <c r="A2" s="3" t="inlineStr">
        <is>
          <t>One row per coach or staff member. Counts update from the Requirements tab.</t>
        </is>
      </c>
      <c r="B2" s="2" t="n"/>
      <c r="C2" s="2" t="n"/>
      <c r="D2" s="2" t="n"/>
      <c r="E2" s="2" t="n"/>
      <c r="F2" s="2" t="n"/>
    </row>
    <row r="3" ht="4" customHeight="1">
      <c r="A3" s="4" t="n"/>
      <c r="B3" s="4" t="n"/>
      <c r="C3" s="4" t="n"/>
      <c r="D3" s="4" t="n"/>
      <c r="E3" s="4" t="n"/>
      <c r="F3" s="4" t="n"/>
    </row>
    <row r="5" ht="32" customHeight="1">
      <c r="A5" s="8" t="inlineStr">
        <is>
          <t>Name</t>
        </is>
      </c>
      <c r="B5" s="8" t="inlineStr">
        <is>
          <t>Role</t>
        </is>
      </c>
      <c r="C5" s="8" t="inlineStr">
        <is>
          <t>Expired</t>
        </is>
      </c>
      <c r="D5" s="8" t="inlineStr">
        <is>
          <t>Due soon</t>
        </is>
      </c>
      <c r="E5" s="8" t="inlineStr">
        <is>
          <t>Needs a date</t>
        </is>
      </c>
      <c r="F5" s="8" t="inlineStr">
        <is>
          <t>Status</t>
        </is>
      </c>
    </row>
    <row r="6">
      <c r="A6" s="9" t="inlineStr">
        <is>
          <t>Example: Dana (Kipping Point)</t>
        </is>
      </c>
      <c r="B6" s="9" t="inlineStr">
        <is>
          <t>Competitive coach (18+)</t>
        </is>
      </c>
      <c r="C6" s="10">
        <f>IF(A6="","",COUNTIFS(Requirements!$A:$A,A6,Requirements!$G:$G,"EXPIRED"))</f>
        <v/>
      </c>
      <c r="D6" s="10">
        <f>IF(A6="","",COUNTIFS(Requirements!$A:$A,A6,Requirements!$G:$G,"DUE SOON"))</f>
        <v/>
      </c>
      <c r="E6" s="10">
        <f>IF(A6="","",COUNTIFS(Requirements!$A:$A,A6,Requirements!$G:$G,"NEEDS DATE"))</f>
        <v/>
      </c>
      <c r="F6" s="10">
        <f>IF(A6="","",IF(C6&gt;0,"ACTION NEEDED",IF(D6+E6&gt;0,"CHECK SOON",IF(COUNTIF(Requirements!$A:$A,A6)=0,"NOTHING LOGGED","ALL CURRENT"))))</f>
        <v/>
      </c>
    </row>
    <row r="7">
      <c r="A7" s="9" t="inlineStr">
        <is>
          <t>Example: Marco (Kipping Point)</t>
        </is>
      </c>
      <c r="B7" s="9" t="inlineStr">
        <is>
          <t>Recreational coach (18+)</t>
        </is>
      </c>
      <c r="C7" s="10">
        <f>IF(A7="","",COUNTIFS(Requirements!$A:$A,A7,Requirements!$G:$G,"EXPIRED"))</f>
        <v/>
      </c>
      <c r="D7" s="10">
        <f>IF(A7="","",COUNTIFS(Requirements!$A:$A,A7,Requirements!$G:$G,"DUE SOON"))</f>
        <v/>
      </c>
      <c r="E7" s="10">
        <f>IF(A7="","",COUNTIFS(Requirements!$A:$A,A7,Requirements!$G:$G,"NEEDS DATE"))</f>
        <v/>
      </c>
      <c r="F7" s="10">
        <f>IF(A7="","",IF(C7&gt;0,"ACTION NEEDED",IF(D7+E7&gt;0,"CHECK SOON",IF(COUNTIF(Requirements!$A:$A,A7)=0,"NOTHING LOGGED","ALL CURRENT"))))</f>
        <v/>
      </c>
    </row>
    <row r="8">
      <c r="A8" s="9" t="inlineStr">
        <is>
          <t>Example: Jess (Kipping Point)</t>
        </is>
      </c>
      <c r="B8" s="9" t="inlineStr">
        <is>
          <t>Competitive coach (16-17)</t>
        </is>
      </c>
      <c r="C8" s="10">
        <f>IF(A8="","",COUNTIFS(Requirements!$A:$A,A8,Requirements!$G:$G,"EXPIRED"))</f>
        <v/>
      </c>
      <c r="D8" s="10">
        <f>IF(A8="","",COUNTIFS(Requirements!$A:$A,A8,Requirements!$G:$G,"DUE SOON"))</f>
        <v/>
      </c>
      <c r="E8" s="10">
        <f>IF(A8="","",COUNTIFS(Requirements!$A:$A,A8,Requirements!$G:$G,"NEEDS DATE"))</f>
        <v/>
      </c>
      <c r="F8" s="10">
        <f>IF(A8="","",IF(C8&gt;0,"ACTION NEEDED",IF(D8+E8&gt;0,"CHECK SOON",IF(COUNTIF(Requirements!$A:$A,A8)=0,"NOTHING LOGGED","ALL CURRENT"))))</f>
        <v/>
      </c>
    </row>
    <row r="9">
      <c r="A9" s="11" t="n"/>
      <c r="B9" s="11" t="n"/>
      <c r="C9" s="10">
        <f>IF(A9="","",COUNTIFS(Requirements!$A:$A,A9,Requirements!$G:$G,"EXPIRED"))</f>
        <v/>
      </c>
      <c r="D9" s="10">
        <f>IF(A9="","",COUNTIFS(Requirements!$A:$A,A9,Requirements!$G:$G,"DUE SOON"))</f>
        <v/>
      </c>
      <c r="E9" s="10">
        <f>IF(A9="","",COUNTIFS(Requirements!$A:$A,A9,Requirements!$G:$G,"NEEDS DATE"))</f>
        <v/>
      </c>
      <c r="F9" s="10">
        <f>IF(A9="","",IF(C9&gt;0,"ACTION NEEDED",IF(D9+E9&gt;0,"CHECK SOON",IF(COUNTIF(Requirements!$A:$A,A9)=0,"NOTHING LOGGED","ALL CURRENT"))))</f>
        <v/>
      </c>
    </row>
    <row r="10">
      <c r="A10" s="11" t="n"/>
      <c r="B10" s="11" t="n"/>
      <c r="C10" s="10">
        <f>IF(A10="","",COUNTIFS(Requirements!$A:$A,A10,Requirements!$G:$G,"EXPIRED"))</f>
        <v/>
      </c>
      <c r="D10" s="10">
        <f>IF(A10="","",COUNTIFS(Requirements!$A:$A,A10,Requirements!$G:$G,"DUE SOON"))</f>
        <v/>
      </c>
      <c r="E10" s="10">
        <f>IF(A10="","",COUNTIFS(Requirements!$A:$A,A10,Requirements!$G:$G,"NEEDS DATE"))</f>
        <v/>
      </c>
      <c r="F10" s="10">
        <f>IF(A10="","",IF(C10&gt;0,"ACTION NEEDED",IF(D10+E10&gt;0,"CHECK SOON",IF(COUNTIF(Requirements!$A:$A,A10)=0,"NOTHING LOGGED","ALL CURRENT"))))</f>
        <v/>
      </c>
    </row>
    <row r="11">
      <c r="A11" s="11" t="n"/>
      <c r="B11" s="11" t="n"/>
      <c r="C11" s="10">
        <f>IF(A11="","",COUNTIFS(Requirements!$A:$A,A11,Requirements!$G:$G,"EXPIRED"))</f>
        <v/>
      </c>
      <c r="D11" s="10">
        <f>IF(A11="","",COUNTIFS(Requirements!$A:$A,A11,Requirements!$G:$G,"DUE SOON"))</f>
        <v/>
      </c>
      <c r="E11" s="10">
        <f>IF(A11="","",COUNTIFS(Requirements!$A:$A,A11,Requirements!$G:$G,"NEEDS DATE"))</f>
        <v/>
      </c>
      <c r="F11" s="10">
        <f>IF(A11="","",IF(C11&gt;0,"ACTION NEEDED",IF(D11+E11&gt;0,"CHECK SOON",IF(COUNTIF(Requirements!$A:$A,A11)=0,"NOTHING LOGGED","ALL CURRENT"))))</f>
        <v/>
      </c>
    </row>
    <row r="12">
      <c r="A12" s="11" t="n"/>
      <c r="B12" s="11" t="n"/>
      <c r="C12" s="10">
        <f>IF(A12="","",COUNTIFS(Requirements!$A:$A,A12,Requirements!$G:$G,"EXPIRED"))</f>
        <v/>
      </c>
      <c r="D12" s="10">
        <f>IF(A12="","",COUNTIFS(Requirements!$A:$A,A12,Requirements!$G:$G,"DUE SOON"))</f>
        <v/>
      </c>
      <c r="E12" s="10">
        <f>IF(A12="","",COUNTIFS(Requirements!$A:$A,A12,Requirements!$G:$G,"NEEDS DATE"))</f>
        <v/>
      </c>
      <c r="F12" s="10">
        <f>IF(A12="","",IF(C12&gt;0,"ACTION NEEDED",IF(D12+E12&gt;0,"CHECK SOON",IF(COUNTIF(Requirements!$A:$A,A12)=0,"NOTHING LOGGED","ALL CURRENT"))))</f>
        <v/>
      </c>
    </row>
    <row r="13">
      <c r="A13" s="11" t="n"/>
      <c r="B13" s="11" t="n"/>
      <c r="C13" s="10">
        <f>IF(A13="","",COUNTIFS(Requirements!$A:$A,A13,Requirements!$G:$G,"EXPIRED"))</f>
        <v/>
      </c>
      <c r="D13" s="10">
        <f>IF(A13="","",COUNTIFS(Requirements!$A:$A,A13,Requirements!$G:$G,"DUE SOON"))</f>
        <v/>
      </c>
      <c r="E13" s="10">
        <f>IF(A13="","",COUNTIFS(Requirements!$A:$A,A13,Requirements!$G:$G,"NEEDS DATE"))</f>
        <v/>
      </c>
      <c r="F13" s="10">
        <f>IF(A13="","",IF(C13&gt;0,"ACTION NEEDED",IF(D13+E13&gt;0,"CHECK SOON",IF(COUNTIF(Requirements!$A:$A,A13)=0,"NOTHING LOGGED","ALL CURRENT"))))</f>
        <v/>
      </c>
    </row>
    <row r="14">
      <c r="A14" s="11" t="n"/>
      <c r="B14" s="11" t="n"/>
      <c r="C14" s="10">
        <f>IF(A14="","",COUNTIFS(Requirements!$A:$A,A14,Requirements!$G:$G,"EXPIRED"))</f>
        <v/>
      </c>
      <c r="D14" s="10">
        <f>IF(A14="","",COUNTIFS(Requirements!$A:$A,A14,Requirements!$G:$G,"DUE SOON"))</f>
        <v/>
      </c>
      <c r="E14" s="10">
        <f>IF(A14="","",COUNTIFS(Requirements!$A:$A,A14,Requirements!$G:$G,"NEEDS DATE"))</f>
        <v/>
      </c>
      <c r="F14" s="10">
        <f>IF(A14="","",IF(C14&gt;0,"ACTION NEEDED",IF(D14+E14&gt;0,"CHECK SOON",IF(COUNTIF(Requirements!$A:$A,A14)=0,"NOTHING LOGGED","ALL CURRENT"))))</f>
        <v/>
      </c>
    </row>
    <row r="15">
      <c r="A15" s="11" t="n"/>
      <c r="B15" s="11" t="n"/>
      <c r="C15" s="10">
        <f>IF(A15="","",COUNTIFS(Requirements!$A:$A,A15,Requirements!$G:$G,"EXPIRED"))</f>
        <v/>
      </c>
      <c r="D15" s="10">
        <f>IF(A15="","",COUNTIFS(Requirements!$A:$A,A15,Requirements!$G:$G,"DUE SOON"))</f>
        <v/>
      </c>
      <c r="E15" s="10">
        <f>IF(A15="","",COUNTIFS(Requirements!$A:$A,A15,Requirements!$G:$G,"NEEDS DATE"))</f>
        <v/>
      </c>
      <c r="F15" s="10">
        <f>IF(A15="","",IF(C15&gt;0,"ACTION NEEDED",IF(D15+E15&gt;0,"CHECK SOON",IF(COUNTIF(Requirements!$A:$A,A15)=0,"NOTHING LOGGED","ALL CURRENT"))))</f>
        <v/>
      </c>
    </row>
    <row r="16">
      <c r="A16" s="11" t="n"/>
      <c r="B16" s="11" t="n"/>
      <c r="C16" s="10">
        <f>IF(A16="","",COUNTIFS(Requirements!$A:$A,A16,Requirements!$G:$G,"EXPIRED"))</f>
        <v/>
      </c>
      <c r="D16" s="10">
        <f>IF(A16="","",COUNTIFS(Requirements!$A:$A,A16,Requirements!$G:$G,"DUE SOON"))</f>
        <v/>
      </c>
      <c r="E16" s="10">
        <f>IF(A16="","",COUNTIFS(Requirements!$A:$A,A16,Requirements!$G:$G,"NEEDS DATE"))</f>
        <v/>
      </c>
      <c r="F16" s="10">
        <f>IF(A16="","",IF(C16&gt;0,"ACTION NEEDED",IF(D16+E16&gt;0,"CHECK SOON",IF(COUNTIF(Requirements!$A:$A,A16)=0,"NOTHING LOGGED","ALL CURRENT"))))</f>
        <v/>
      </c>
    </row>
    <row r="17">
      <c r="A17" s="11" t="n"/>
      <c r="B17" s="11" t="n"/>
      <c r="C17" s="10">
        <f>IF(A17="","",COUNTIFS(Requirements!$A:$A,A17,Requirements!$G:$G,"EXPIRED"))</f>
        <v/>
      </c>
      <c r="D17" s="10">
        <f>IF(A17="","",COUNTIFS(Requirements!$A:$A,A17,Requirements!$G:$G,"DUE SOON"))</f>
        <v/>
      </c>
      <c r="E17" s="10">
        <f>IF(A17="","",COUNTIFS(Requirements!$A:$A,A17,Requirements!$G:$G,"NEEDS DATE"))</f>
        <v/>
      </c>
      <c r="F17" s="10">
        <f>IF(A17="","",IF(C17&gt;0,"ACTION NEEDED",IF(D17+E17&gt;0,"CHECK SOON",IF(COUNTIF(Requirements!$A:$A,A17)=0,"NOTHING LOGGED","ALL CURRENT"))))</f>
        <v/>
      </c>
    </row>
    <row r="18">
      <c r="A18" s="11" t="n"/>
      <c r="B18" s="11" t="n"/>
      <c r="C18" s="10">
        <f>IF(A18="","",COUNTIFS(Requirements!$A:$A,A18,Requirements!$G:$G,"EXPIRED"))</f>
        <v/>
      </c>
      <c r="D18" s="10">
        <f>IF(A18="","",COUNTIFS(Requirements!$A:$A,A18,Requirements!$G:$G,"DUE SOON"))</f>
        <v/>
      </c>
      <c r="E18" s="10">
        <f>IF(A18="","",COUNTIFS(Requirements!$A:$A,A18,Requirements!$G:$G,"NEEDS DATE"))</f>
        <v/>
      </c>
      <c r="F18" s="10">
        <f>IF(A18="","",IF(C18&gt;0,"ACTION NEEDED",IF(D18+E18&gt;0,"CHECK SOON",IF(COUNTIF(Requirements!$A:$A,A18)=0,"NOTHING LOGGED","ALL CURRENT"))))</f>
        <v/>
      </c>
    </row>
    <row r="19">
      <c r="A19" s="11" t="n"/>
      <c r="B19" s="11" t="n"/>
      <c r="C19" s="10">
        <f>IF(A19="","",COUNTIFS(Requirements!$A:$A,A19,Requirements!$G:$G,"EXPIRED"))</f>
        <v/>
      </c>
      <c r="D19" s="10">
        <f>IF(A19="","",COUNTIFS(Requirements!$A:$A,A19,Requirements!$G:$G,"DUE SOON"))</f>
        <v/>
      </c>
      <c r="E19" s="10">
        <f>IF(A19="","",COUNTIFS(Requirements!$A:$A,A19,Requirements!$G:$G,"NEEDS DATE"))</f>
        <v/>
      </c>
      <c r="F19" s="10">
        <f>IF(A19="","",IF(C19&gt;0,"ACTION NEEDED",IF(D19+E19&gt;0,"CHECK SOON",IF(COUNTIF(Requirements!$A:$A,A19)=0,"NOTHING LOGGED","ALL CURRENT"))))</f>
        <v/>
      </c>
    </row>
    <row r="20">
      <c r="A20" s="11" t="n"/>
      <c r="B20" s="11" t="n"/>
      <c r="C20" s="10">
        <f>IF(A20="","",COUNTIFS(Requirements!$A:$A,A20,Requirements!$G:$G,"EXPIRED"))</f>
        <v/>
      </c>
      <c r="D20" s="10">
        <f>IF(A20="","",COUNTIFS(Requirements!$A:$A,A20,Requirements!$G:$G,"DUE SOON"))</f>
        <v/>
      </c>
      <c r="E20" s="10">
        <f>IF(A20="","",COUNTIFS(Requirements!$A:$A,A20,Requirements!$G:$G,"NEEDS DATE"))</f>
        <v/>
      </c>
      <c r="F20" s="10">
        <f>IF(A20="","",IF(C20&gt;0,"ACTION NEEDED",IF(D20+E20&gt;0,"CHECK SOON",IF(COUNTIF(Requirements!$A:$A,A20)=0,"NOTHING LOGGED","ALL CURRENT"))))</f>
        <v/>
      </c>
    </row>
    <row r="21">
      <c r="A21" s="11" t="n"/>
      <c r="B21" s="11" t="n"/>
      <c r="C21" s="10">
        <f>IF(A21="","",COUNTIFS(Requirements!$A:$A,A21,Requirements!$G:$G,"EXPIRED"))</f>
        <v/>
      </c>
      <c r="D21" s="10">
        <f>IF(A21="","",COUNTIFS(Requirements!$A:$A,A21,Requirements!$G:$G,"DUE SOON"))</f>
        <v/>
      </c>
      <c r="E21" s="10">
        <f>IF(A21="","",COUNTIFS(Requirements!$A:$A,A21,Requirements!$G:$G,"NEEDS DATE"))</f>
        <v/>
      </c>
      <c r="F21" s="10">
        <f>IF(A21="","",IF(C21&gt;0,"ACTION NEEDED",IF(D21+E21&gt;0,"CHECK SOON",IF(COUNTIF(Requirements!$A:$A,A21)=0,"NOTHING LOGGED","ALL CURRENT"))))</f>
        <v/>
      </c>
    </row>
    <row r="22">
      <c r="A22" s="11" t="n"/>
      <c r="B22" s="11" t="n"/>
      <c r="C22" s="10">
        <f>IF(A22="","",COUNTIFS(Requirements!$A:$A,A22,Requirements!$G:$G,"EXPIRED"))</f>
        <v/>
      </c>
      <c r="D22" s="10">
        <f>IF(A22="","",COUNTIFS(Requirements!$A:$A,A22,Requirements!$G:$G,"DUE SOON"))</f>
        <v/>
      </c>
      <c r="E22" s="10">
        <f>IF(A22="","",COUNTIFS(Requirements!$A:$A,A22,Requirements!$G:$G,"NEEDS DATE"))</f>
        <v/>
      </c>
      <c r="F22" s="10">
        <f>IF(A22="","",IF(C22&gt;0,"ACTION NEEDED",IF(D22+E22&gt;0,"CHECK SOON",IF(COUNTIF(Requirements!$A:$A,A22)=0,"NOTHING LOGGED","ALL CURRENT"))))</f>
        <v/>
      </c>
    </row>
    <row r="23">
      <c r="A23" s="11" t="n"/>
      <c r="B23" s="11" t="n"/>
      <c r="C23" s="10">
        <f>IF(A23="","",COUNTIFS(Requirements!$A:$A,A23,Requirements!$G:$G,"EXPIRED"))</f>
        <v/>
      </c>
      <c r="D23" s="10">
        <f>IF(A23="","",COUNTIFS(Requirements!$A:$A,A23,Requirements!$G:$G,"DUE SOON"))</f>
        <v/>
      </c>
      <c r="E23" s="10">
        <f>IF(A23="","",COUNTIFS(Requirements!$A:$A,A23,Requirements!$G:$G,"NEEDS DATE"))</f>
        <v/>
      </c>
      <c r="F23" s="10">
        <f>IF(A23="","",IF(C23&gt;0,"ACTION NEEDED",IF(D23+E23&gt;0,"CHECK SOON",IF(COUNTIF(Requirements!$A:$A,A23)=0,"NOTHING LOGGED","ALL CURRENT"))))</f>
        <v/>
      </c>
    </row>
    <row r="24">
      <c r="A24" s="11" t="n"/>
      <c r="B24" s="11" t="n"/>
      <c r="C24" s="10">
        <f>IF(A24="","",COUNTIFS(Requirements!$A:$A,A24,Requirements!$G:$G,"EXPIRED"))</f>
        <v/>
      </c>
      <c r="D24" s="10">
        <f>IF(A24="","",COUNTIFS(Requirements!$A:$A,A24,Requirements!$G:$G,"DUE SOON"))</f>
        <v/>
      </c>
      <c r="E24" s="10">
        <f>IF(A24="","",COUNTIFS(Requirements!$A:$A,A24,Requirements!$G:$G,"NEEDS DATE"))</f>
        <v/>
      </c>
      <c r="F24" s="10">
        <f>IF(A24="","",IF(C24&gt;0,"ACTION NEEDED",IF(D24+E24&gt;0,"CHECK SOON",IF(COUNTIF(Requirements!$A:$A,A24)=0,"NOTHING LOGGED","ALL CURRENT"))))</f>
        <v/>
      </c>
    </row>
    <row r="25">
      <c r="A25" s="11" t="n"/>
      <c r="B25" s="11" t="n"/>
      <c r="C25" s="10">
        <f>IF(A25="","",COUNTIFS(Requirements!$A:$A,A25,Requirements!$G:$G,"EXPIRED"))</f>
        <v/>
      </c>
      <c r="D25" s="10">
        <f>IF(A25="","",COUNTIFS(Requirements!$A:$A,A25,Requirements!$G:$G,"DUE SOON"))</f>
        <v/>
      </c>
      <c r="E25" s="10">
        <f>IF(A25="","",COUNTIFS(Requirements!$A:$A,A25,Requirements!$G:$G,"NEEDS DATE"))</f>
        <v/>
      </c>
      <c r="F25" s="10">
        <f>IF(A25="","",IF(C25&gt;0,"ACTION NEEDED",IF(D25+E25&gt;0,"CHECK SOON",IF(COUNTIF(Requirements!$A:$A,A25)=0,"NOTHING LOGGED","ALL CURRENT"))))</f>
        <v/>
      </c>
    </row>
    <row r="26">
      <c r="A26" s="11" t="n"/>
      <c r="B26" s="11" t="n"/>
      <c r="C26" s="10">
        <f>IF(A26="","",COUNTIFS(Requirements!$A:$A,A26,Requirements!$G:$G,"EXPIRED"))</f>
        <v/>
      </c>
      <c r="D26" s="10">
        <f>IF(A26="","",COUNTIFS(Requirements!$A:$A,A26,Requirements!$G:$G,"DUE SOON"))</f>
        <v/>
      </c>
      <c r="E26" s="10">
        <f>IF(A26="","",COUNTIFS(Requirements!$A:$A,A26,Requirements!$G:$G,"NEEDS DATE"))</f>
        <v/>
      </c>
      <c r="F26" s="10">
        <f>IF(A26="","",IF(C26&gt;0,"ACTION NEEDED",IF(D26+E26&gt;0,"CHECK SOON",IF(COUNTIF(Requirements!$A:$A,A26)=0,"NOTHING LOGGED","ALL CURRENT"))))</f>
        <v/>
      </c>
    </row>
    <row r="27">
      <c r="A27" s="11" t="n"/>
      <c r="B27" s="11" t="n"/>
      <c r="C27" s="10">
        <f>IF(A27="","",COUNTIFS(Requirements!$A:$A,A27,Requirements!$G:$G,"EXPIRED"))</f>
        <v/>
      </c>
      <c r="D27" s="10">
        <f>IF(A27="","",COUNTIFS(Requirements!$A:$A,A27,Requirements!$G:$G,"DUE SOON"))</f>
        <v/>
      </c>
      <c r="E27" s="10">
        <f>IF(A27="","",COUNTIFS(Requirements!$A:$A,A27,Requirements!$G:$G,"NEEDS DATE"))</f>
        <v/>
      </c>
      <c r="F27" s="10">
        <f>IF(A27="","",IF(C27&gt;0,"ACTION NEEDED",IF(D27+E27&gt;0,"CHECK SOON",IF(COUNTIF(Requirements!$A:$A,A27)=0,"NOTHING LOGGED","ALL CURRENT"))))</f>
        <v/>
      </c>
    </row>
    <row r="28">
      <c r="A28" s="11" t="n"/>
      <c r="B28" s="11" t="n"/>
      <c r="C28" s="10">
        <f>IF(A28="","",COUNTIFS(Requirements!$A:$A,A28,Requirements!$G:$G,"EXPIRED"))</f>
        <v/>
      </c>
      <c r="D28" s="10">
        <f>IF(A28="","",COUNTIFS(Requirements!$A:$A,A28,Requirements!$G:$G,"DUE SOON"))</f>
        <v/>
      </c>
      <c r="E28" s="10">
        <f>IF(A28="","",COUNTIFS(Requirements!$A:$A,A28,Requirements!$G:$G,"NEEDS DATE"))</f>
        <v/>
      </c>
      <c r="F28" s="10">
        <f>IF(A28="","",IF(C28&gt;0,"ACTION NEEDED",IF(D28+E28&gt;0,"CHECK SOON",IF(COUNTIF(Requirements!$A:$A,A28)=0,"NOTHING LOGGED","ALL CURRENT"))))</f>
        <v/>
      </c>
    </row>
    <row r="29">
      <c r="A29" s="11" t="n"/>
      <c r="B29" s="11" t="n"/>
      <c r="C29" s="10">
        <f>IF(A29="","",COUNTIFS(Requirements!$A:$A,A29,Requirements!$G:$G,"EXPIRED"))</f>
        <v/>
      </c>
      <c r="D29" s="10">
        <f>IF(A29="","",COUNTIFS(Requirements!$A:$A,A29,Requirements!$G:$G,"DUE SOON"))</f>
        <v/>
      </c>
      <c r="E29" s="10">
        <f>IF(A29="","",COUNTIFS(Requirements!$A:$A,A29,Requirements!$G:$G,"NEEDS DATE"))</f>
        <v/>
      </c>
      <c r="F29" s="10">
        <f>IF(A29="","",IF(C29&gt;0,"ACTION NEEDED",IF(D29+E29&gt;0,"CHECK SOON",IF(COUNTIF(Requirements!$A:$A,A29)=0,"NOTHING LOGGED","ALL CURRENT"))))</f>
        <v/>
      </c>
    </row>
    <row r="30">
      <c r="A30" s="11" t="n"/>
      <c r="B30" s="11" t="n"/>
      <c r="C30" s="10">
        <f>IF(A30="","",COUNTIFS(Requirements!$A:$A,A30,Requirements!$G:$G,"EXPIRED"))</f>
        <v/>
      </c>
      <c r="D30" s="10">
        <f>IF(A30="","",COUNTIFS(Requirements!$A:$A,A30,Requirements!$G:$G,"DUE SOON"))</f>
        <v/>
      </c>
      <c r="E30" s="10">
        <f>IF(A30="","",COUNTIFS(Requirements!$A:$A,A30,Requirements!$G:$G,"NEEDS DATE"))</f>
        <v/>
      </c>
      <c r="F30" s="10">
        <f>IF(A30="","",IF(C30&gt;0,"ACTION NEEDED",IF(D30+E30&gt;0,"CHECK SOON",IF(COUNTIF(Requirements!$A:$A,A30)=0,"NOTHING LOGGED","ALL CURRENT"))))</f>
        <v/>
      </c>
    </row>
    <row r="31">
      <c r="A31" s="11" t="n"/>
      <c r="B31" s="11" t="n"/>
      <c r="C31" s="10">
        <f>IF(A31="","",COUNTIFS(Requirements!$A:$A,A31,Requirements!$G:$G,"EXPIRED"))</f>
        <v/>
      </c>
      <c r="D31" s="10">
        <f>IF(A31="","",COUNTIFS(Requirements!$A:$A,A31,Requirements!$G:$G,"DUE SOON"))</f>
        <v/>
      </c>
      <c r="E31" s="10">
        <f>IF(A31="","",COUNTIFS(Requirements!$A:$A,A31,Requirements!$G:$G,"NEEDS DATE"))</f>
        <v/>
      </c>
      <c r="F31" s="10">
        <f>IF(A31="","",IF(C31&gt;0,"ACTION NEEDED",IF(D31+E31&gt;0,"CHECK SOON",IF(COUNTIF(Requirements!$A:$A,A31)=0,"NOTHING LOGGED","ALL CURRENT"))))</f>
        <v/>
      </c>
    </row>
    <row r="32">
      <c r="A32" s="11" t="n"/>
      <c r="B32" s="11" t="n"/>
      <c r="C32" s="10">
        <f>IF(A32="","",COUNTIFS(Requirements!$A:$A,A32,Requirements!$G:$G,"EXPIRED"))</f>
        <v/>
      </c>
      <c r="D32" s="10">
        <f>IF(A32="","",COUNTIFS(Requirements!$A:$A,A32,Requirements!$G:$G,"DUE SOON"))</f>
        <v/>
      </c>
      <c r="E32" s="10">
        <f>IF(A32="","",COUNTIFS(Requirements!$A:$A,A32,Requirements!$G:$G,"NEEDS DATE"))</f>
        <v/>
      </c>
      <c r="F32" s="10">
        <f>IF(A32="","",IF(C32&gt;0,"ACTION NEEDED",IF(D32+E32&gt;0,"CHECK SOON",IF(COUNTIF(Requirements!$A:$A,A32)=0,"NOTHING LOGGED","ALL CURRENT"))))</f>
        <v/>
      </c>
    </row>
    <row r="33">
      <c r="A33" s="11" t="n"/>
      <c r="B33" s="11" t="n"/>
      <c r="C33" s="10">
        <f>IF(A33="","",COUNTIFS(Requirements!$A:$A,A33,Requirements!$G:$G,"EXPIRED"))</f>
        <v/>
      </c>
      <c r="D33" s="10">
        <f>IF(A33="","",COUNTIFS(Requirements!$A:$A,A33,Requirements!$G:$G,"DUE SOON"))</f>
        <v/>
      </c>
      <c r="E33" s="10">
        <f>IF(A33="","",COUNTIFS(Requirements!$A:$A,A33,Requirements!$G:$G,"NEEDS DATE"))</f>
        <v/>
      </c>
      <c r="F33" s="10">
        <f>IF(A33="","",IF(C33&gt;0,"ACTION NEEDED",IF(D33+E33&gt;0,"CHECK SOON",IF(COUNTIF(Requirements!$A:$A,A33)=0,"NOTHING LOGGED","ALL CURRENT"))))</f>
        <v/>
      </c>
    </row>
    <row r="34">
      <c r="A34" s="11" t="n"/>
      <c r="B34" s="11" t="n"/>
      <c r="C34" s="10">
        <f>IF(A34="","",COUNTIFS(Requirements!$A:$A,A34,Requirements!$G:$G,"EXPIRED"))</f>
        <v/>
      </c>
      <c r="D34" s="10">
        <f>IF(A34="","",COUNTIFS(Requirements!$A:$A,A34,Requirements!$G:$G,"DUE SOON"))</f>
        <v/>
      </c>
      <c r="E34" s="10">
        <f>IF(A34="","",COUNTIFS(Requirements!$A:$A,A34,Requirements!$G:$G,"NEEDS DATE"))</f>
        <v/>
      </c>
      <c r="F34" s="10">
        <f>IF(A34="","",IF(C34&gt;0,"ACTION NEEDED",IF(D34+E34&gt;0,"CHECK SOON",IF(COUNTIF(Requirements!$A:$A,A34)=0,"NOTHING LOGGED","ALL CURRENT"))))</f>
        <v/>
      </c>
    </row>
    <row r="35">
      <c r="A35" s="11" t="n"/>
      <c r="B35" s="11" t="n"/>
      <c r="C35" s="10">
        <f>IF(A35="","",COUNTIFS(Requirements!$A:$A,A35,Requirements!$G:$G,"EXPIRED"))</f>
        <v/>
      </c>
      <c r="D35" s="10">
        <f>IF(A35="","",COUNTIFS(Requirements!$A:$A,A35,Requirements!$G:$G,"DUE SOON"))</f>
        <v/>
      </c>
      <c r="E35" s="10">
        <f>IF(A35="","",COUNTIFS(Requirements!$A:$A,A35,Requirements!$G:$G,"NEEDS DATE"))</f>
        <v/>
      </c>
      <c r="F35" s="10">
        <f>IF(A35="","",IF(C35&gt;0,"ACTION NEEDED",IF(D35+E35&gt;0,"CHECK SOON",IF(COUNTIF(Requirements!$A:$A,A35)=0,"NOTHING LOGGED","ALL CURRENT"))))</f>
        <v/>
      </c>
    </row>
    <row r="36">
      <c r="A36" s="11" t="n"/>
      <c r="B36" s="11" t="n"/>
      <c r="C36" s="10">
        <f>IF(A36="","",COUNTIFS(Requirements!$A:$A,A36,Requirements!$G:$G,"EXPIRED"))</f>
        <v/>
      </c>
      <c r="D36" s="10">
        <f>IF(A36="","",COUNTIFS(Requirements!$A:$A,A36,Requirements!$G:$G,"DUE SOON"))</f>
        <v/>
      </c>
      <c r="E36" s="10">
        <f>IF(A36="","",COUNTIFS(Requirements!$A:$A,A36,Requirements!$G:$G,"NEEDS DATE"))</f>
        <v/>
      </c>
      <c r="F36" s="10">
        <f>IF(A36="","",IF(C36&gt;0,"ACTION NEEDED",IF(D36+E36&gt;0,"CHECK SOON",IF(COUNTIF(Requirements!$A:$A,A36)=0,"NOTHING LOGGED","ALL CURRENT"))))</f>
        <v/>
      </c>
    </row>
    <row r="37">
      <c r="A37" s="11" t="n"/>
      <c r="B37" s="11" t="n"/>
      <c r="C37" s="10">
        <f>IF(A37="","",COUNTIFS(Requirements!$A:$A,A37,Requirements!$G:$G,"EXPIRED"))</f>
        <v/>
      </c>
      <c r="D37" s="10">
        <f>IF(A37="","",COUNTIFS(Requirements!$A:$A,A37,Requirements!$G:$G,"DUE SOON"))</f>
        <v/>
      </c>
      <c r="E37" s="10">
        <f>IF(A37="","",COUNTIFS(Requirements!$A:$A,A37,Requirements!$G:$G,"NEEDS DATE"))</f>
        <v/>
      </c>
      <c r="F37" s="10">
        <f>IF(A37="","",IF(C37&gt;0,"ACTION NEEDED",IF(D37+E37&gt;0,"CHECK SOON",IF(COUNTIF(Requirements!$A:$A,A37)=0,"NOTHING LOGGED","ALL CURRENT"))))</f>
        <v/>
      </c>
    </row>
    <row r="38">
      <c r="A38" s="11" t="n"/>
      <c r="B38" s="11" t="n"/>
      <c r="C38" s="10">
        <f>IF(A38="","",COUNTIFS(Requirements!$A:$A,A38,Requirements!$G:$G,"EXPIRED"))</f>
        <v/>
      </c>
      <c r="D38" s="10">
        <f>IF(A38="","",COUNTIFS(Requirements!$A:$A,A38,Requirements!$G:$G,"DUE SOON"))</f>
        <v/>
      </c>
      <c r="E38" s="10">
        <f>IF(A38="","",COUNTIFS(Requirements!$A:$A,A38,Requirements!$G:$G,"NEEDS DATE"))</f>
        <v/>
      </c>
      <c r="F38" s="10">
        <f>IF(A38="","",IF(C38&gt;0,"ACTION NEEDED",IF(D38+E38&gt;0,"CHECK SOON",IF(COUNTIF(Requirements!$A:$A,A38)=0,"NOTHING LOGGED","ALL CURRENT"))))</f>
        <v/>
      </c>
    </row>
    <row r="39">
      <c r="A39" s="11" t="n"/>
      <c r="B39" s="11" t="n"/>
      <c r="C39" s="10">
        <f>IF(A39="","",COUNTIFS(Requirements!$A:$A,A39,Requirements!$G:$G,"EXPIRED"))</f>
        <v/>
      </c>
      <c r="D39" s="10">
        <f>IF(A39="","",COUNTIFS(Requirements!$A:$A,A39,Requirements!$G:$G,"DUE SOON"))</f>
        <v/>
      </c>
      <c r="E39" s="10">
        <f>IF(A39="","",COUNTIFS(Requirements!$A:$A,A39,Requirements!$G:$G,"NEEDS DATE"))</f>
        <v/>
      </c>
      <c r="F39" s="10">
        <f>IF(A39="","",IF(C39&gt;0,"ACTION NEEDED",IF(D39+E39&gt;0,"CHECK SOON",IF(COUNTIF(Requirements!$A:$A,A39)=0,"NOTHING LOGGED","ALL CURRENT"))))</f>
        <v/>
      </c>
    </row>
    <row r="40">
      <c r="A40" s="11" t="n"/>
      <c r="B40" s="11" t="n"/>
      <c r="C40" s="10">
        <f>IF(A40="","",COUNTIFS(Requirements!$A:$A,A40,Requirements!$G:$G,"EXPIRED"))</f>
        <v/>
      </c>
      <c r="D40" s="10">
        <f>IF(A40="","",COUNTIFS(Requirements!$A:$A,A40,Requirements!$G:$G,"DUE SOON"))</f>
        <v/>
      </c>
      <c r="E40" s="10">
        <f>IF(A40="","",COUNTIFS(Requirements!$A:$A,A40,Requirements!$G:$G,"NEEDS DATE"))</f>
        <v/>
      </c>
      <c r="F40" s="10">
        <f>IF(A40="","",IF(C40&gt;0,"ACTION NEEDED",IF(D40+E40&gt;0,"CHECK SOON",IF(COUNTIF(Requirements!$A:$A,A40)=0,"NOTHING LOGGED","ALL CURRENT"))))</f>
        <v/>
      </c>
    </row>
    <row r="41">
      <c r="A41" s="11" t="n"/>
      <c r="B41" s="11" t="n"/>
      <c r="C41" s="10">
        <f>IF(A41="","",COUNTIFS(Requirements!$A:$A,A41,Requirements!$G:$G,"EXPIRED"))</f>
        <v/>
      </c>
      <c r="D41" s="10">
        <f>IF(A41="","",COUNTIFS(Requirements!$A:$A,A41,Requirements!$G:$G,"DUE SOON"))</f>
        <v/>
      </c>
      <c r="E41" s="10">
        <f>IF(A41="","",COUNTIFS(Requirements!$A:$A,A41,Requirements!$G:$G,"NEEDS DATE"))</f>
        <v/>
      </c>
      <c r="F41" s="10">
        <f>IF(A41="","",IF(C41&gt;0,"ACTION NEEDED",IF(D41+E41&gt;0,"CHECK SOON",IF(COUNTIF(Requirements!$A:$A,A41)=0,"NOTHING LOGGED","ALL CURRENT"))))</f>
        <v/>
      </c>
    </row>
    <row r="42">
      <c r="A42" s="11" t="n"/>
      <c r="B42" s="11" t="n"/>
      <c r="C42" s="10">
        <f>IF(A42="","",COUNTIFS(Requirements!$A:$A,A42,Requirements!$G:$G,"EXPIRED"))</f>
        <v/>
      </c>
      <c r="D42" s="10">
        <f>IF(A42="","",COUNTIFS(Requirements!$A:$A,A42,Requirements!$G:$G,"DUE SOON"))</f>
        <v/>
      </c>
      <c r="E42" s="10">
        <f>IF(A42="","",COUNTIFS(Requirements!$A:$A,A42,Requirements!$G:$G,"NEEDS DATE"))</f>
        <v/>
      </c>
      <c r="F42" s="10">
        <f>IF(A42="","",IF(C42&gt;0,"ACTION NEEDED",IF(D42+E42&gt;0,"CHECK SOON",IF(COUNTIF(Requirements!$A:$A,A42)=0,"NOTHING LOGGED","ALL CURRENT"))))</f>
        <v/>
      </c>
    </row>
    <row r="43">
      <c r="A43" s="11" t="n"/>
      <c r="B43" s="11" t="n"/>
      <c r="C43" s="10">
        <f>IF(A43="","",COUNTIFS(Requirements!$A:$A,A43,Requirements!$G:$G,"EXPIRED"))</f>
        <v/>
      </c>
      <c r="D43" s="10">
        <f>IF(A43="","",COUNTIFS(Requirements!$A:$A,A43,Requirements!$G:$G,"DUE SOON"))</f>
        <v/>
      </c>
      <c r="E43" s="10">
        <f>IF(A43="","",COUNTIFS(Requirements!$A:$A,A43,Requirements!$G:$G,"NEEDS DATE"))</f>
        <v/>
      </c>
      <c r="F43" s="10">
        <f>IF(A43="","",IF(C43&gt;0,"ACTION NEEDED",IF(D43+E43&gt;0,"CHECK SOON",IF(COUNTIF(Requirements!$A:$A,A43)=0,"NOTHING LOGGED","ALL CURRENT"))))</f>
        <v/>
      </c>
    </row>
    <row r="44">
      <c r="A44" s="11" t="n"/>
      <c r="B44" s="11" t="n"/>
      <c r="C44" s="10">
        <f>IF(A44="","",COUNTIFS(Requirements!$A:$A,A44,Requirements!$G:$G,"EXPIRED"))</f>
        <v/>
      </c>
      <c r="D44" s="10">
        <f>IF(A44="","",COUNTIFS(Requirements!$A:$A,A44,Requirements!$G:$G,"DUE SOON"))</f>
        <v/>
      </c>
      <c r="E44" s="10">
        <f>IF(A44="","",COUNTIFS(Requirements!$A:$A,A44,Requirements!$G:$G,"NEEDS DATE"))</f>
        <v/>
      </c>
      <c r="F44" s="10">
        <f>IF(A44="","",IF(C44&gt;0,"ACTION NEEDED",IF(D44+E44&gt;0,"CHECK SOON",IF(COUNTIF(Requirements!$A:$A,A44)=0,"NOTHING LOGGED","ALL CURRENT"))))</f>
        <v/>
      </c>
    </row>
    <row r="45">
      <c r="A45" s="11" t="n"/>
      <c r="B45" s="11" t="n"/>
      <c r="C45" s="10">
        <f>IF(A45="","",COUNTIFS(Requirements!$A:$A,A45,Requirements!$G:$G,"EXPIRED"))</f>
        <v/>
      </c>
      <c r="D45" s="10">
        <f>IF(A45="","",COUNTIFS(Requirements!$A:$A,A45,Requirements!$G:$G,"DUE SOON"))</f>
        <v/>
      </c>
      <c r="E45" s="10">
        <f>IF(A45="","",COUNTIFS(Requirements!$A:$A,A45,Requirements!$G:$G,"NEEDS DATE"))</f>
        <v/>
      </c>
      <c r="F45" s="10">
        <f>IF(A45="","",IF(C45&gt;0,"ACTION NEEDED",IF(D45+E45&gt;0,"CHECK SOON",IF(COUNTIF(Requirements!$A:$A,A45)=0,"NOTHING LOGGED","ALL CURRENT"))))</f>
        <v/>
      </c>
    </row>
    <row r="46">
      <c r="A46" s="11" t="n"/>
      <c r="B46" s="11" t="n"/>
      <c r="C46" s="10">
        <f>IF(A46="","",COUNTIFS(Requirements!$A:$A,A46,Requirements!$G:$G,"EXPIRED"))</f>
        <v/>
      </c>
      <c r="D46" s="10">
        <f>IF(A46="","",COUNTIFS(Requirements!$A:$A,A46,Requirements!$G:$G,"DUE SOON"))</f>
        <v/>
      </c>
      <c r="E46" s="10">
        <f>IF(A46="","",COUNTIFS(Requirements!$A:$A,A46,Requirements!$G:$G,"NEEDS DATE"))</f>
        <v/>
      </c>
      <c r="F46" s="10">
        <f>IF(A46="","",IF(C46&gt;0,"ACTION NEEDED",IF(D46+E46&gt;0,"CHECK SOON",IF(COUNTIF(Requirements!$A:$A,A46)=0,"NOTHING LOGGED","ALL CURRENT"))))</f>
        <v/>
      </c>
    </row>
    <row r="47">
      <c r="A47" s="11" t="n"/>
      <c r="B47" s="11" t="n"/>
      <c r="C47" s="10">
        <f>IF(A47="","",COUNTIFS(Requirements!$A:$A,A47,Requirements!$G:$G,"EXPIRED"))</f>
        <v/>
      </c>
      <c r="D47" s="10">
        <f>IF(A47="","",COUNTIFS(Requirements!$A:$A,A47,Requirements!$G:$G,"DUE SOON"))</f>
        <v/>
      </c>
      <c r="E47" s="10">
        <f>IF(A47="","",COUNTIFS(Requirements!$A:$A,A47,Requirements!$G:$G,"NEEDS DATE"))</f>
        <v/>
      </c>
      <c r="F47" s="10">
        <f>IF(A47="","",IF(C47&gt;0,"ACTION NEEDED",IF(D47+E47&gt;0,"CHECK SOON",IF(COUNTIF(Requirements!$A:$A,A47)=0,"NOTHING LOGGED","ALL CURRENT"))))</f>
        <v/>
      </c>
    </row>
    <row r="48">
      <c r="A48" s="11" t="n"/>
      <c r="B48" s="11" t="n"/>
      <c r="C48" s="10">
        <f>IF(A48="","",COUNTIFS(Requirements!$A:$A,A48,Requirements!$G:$G,"EXPIRED"))</f>
        <v/>
      </c>
      <c r="D48" s="10">
        <f>IF(A48="","",COUNTIFS(Requirements!$A:$A,A48,Requirements!$G:$G,"DUE SOON"))</f>
        <v/>
      </c>
      <c r="E48" s="10">
        <f>IF(A48="","",COUNTIFS(Requirements!$A:$A,A48,Requirements!$G:$G,"NEEDS DATE"))</f>
        <v/>
      </c>
      <c r="F48" s="10">
        <f>IF(A48="","",IF(C48&gt;0,"ACTION NEEDED",IF(D48+E48&gt;0,"CHECK SOON",IF(COUNTIF(Requirements!$A:$A,A48)=0,"NOTHING LOGGED","ALL CURRENT"))))</f>
        <v/>
      </c>
    </row>
    <row r="49">
      <c r="A49" s="11" t="n"/>
      <c r="B49" s="11" t="n"/>
      <c r="C49" s="10">
        <f>IF(A49="","",COUNTIFS(Requirements!$A:$A,A49,Requirements!$G:$G,"EXPIRED"))</f>
        <v/>
      </c>
      <c r="D49" s="10">
        <f>IF(A49="","",COUNTIFS(Requirements!$A:$A,A49,Requirements!$G:$G,"DUE SOON"))</f>
        <v/>
      </c>
      <c r="E49" s="10">
        <f>IF(A49="","",COUNTIFS(Requirements!$A:$A,A49,Requirements!$G:$G,"NEEDS DATE"))</f>
        <v/>
      </c>
      <c r="F49" s="10">
        <f>IF(A49="","",IF(C49&gt;0,"ACTION NEEDED",IF(D49+E49&gt;0,"CHECK SOON",IF(COUNTIF(Requirements!$A:$A,A49)=0,"NOTHING LOGGED","ALL CURRENT"))))</f>
        <v/>
      </c>
    </row>
    <row r="50">
      <c r="A50" s="11" t="n"/>
      <c r="B50" s="11" t="n"/>
      <c r="C50" s="10">
        <f>IF(A50="","",COUNTIFS(Requirements!$A:$A,A50,Requirements!$G:$G,"EXPIRED"))</f>
        <v/>
      </c>
      <c r="D50" s="10">
        <f>IF(A50="","",COUNTIFS(Requirements!$A:$A,A50,Requirements!$G:$G,"DUE SOON"))</f>
        <v/>
      </c>
      <c r="E50" s="10">
        <f>IF(A50="","",COUNTIFS(Requirements!$A:$A,A50,Requirements!$G:$G,"NEEDS DATE"))</f>
        <v/>
      </c>
      <c r="F50" s="10">
        <f>IF(A50="","",IF(C50&gt;0,"ACTION NEEDED",IF(D50+E50&gt;0,"CHECK SOON",IF(COUNTIF(Requirements!$A:$A,A50)=0,"NOTHING LOGGED","ALL CURRENT"))))</f>
        <v/>
      </c>
    </row>
    <row r="51">
      <c r="A51" s="11" t="n"/>
      <c r="B51" s="11" t="n"/>
      <c r="C51" s="10">
        <f>IF(A51="","",COUNTIFS(Requirements!$A:$A,A51,Requirements!$G:$G,"EXPIRED"))</f>
        <v/>
      </c>
      <c r="D51" s="10">
        <f>IF(A51="","",COUNTIFS(Requirements!$A:$A,A51,Requirements!$G:$G,"DUE SOON"))</f>
        <v/>
      </c>
      <c r="E51" s="10">
        <f>IF(A51="","",COUNTIFS(Requirements!$A:$A,A51,Requirements!$G:$G,"NEEDS DATE"))</f>
        <v/>
      </c>
      <c r="F51" s="10">
        <f>IF(A51="","",IF(C51&gt;0,"ACTION NEEDED",IF(D51+E51&gt;0,"CHECK SOON",IF(COUNTIF(Requirements!$A:$A,A51)=0,"NOTHING LOGGED","ALL CURRENT"))))</f>
        <v/>
      </c>
    </row>
    <row r="52">
      <c r="A52" s="11" t="n"/>
      <c r="B52" s="11" t="n"/>
      <c r="C52" s="10">
        <f>IF(A52="","",COUNTIFS(Requirements!$A:$A,A52,Requirements!$G:$G,"EXPIRED"))</f>
        <v/>
      </c>
      <c r="D52" s="10">
        <f>IF(A52="","",COUNTIFS(Requirements!$A:$A,A52,Requirements!$G:$G,"DUE SOON"))</f>
        <v/>
      </c>
      <c r="E52" s="10">
        <f>IF(A52="","",COUNTIFS(Requirements!$A:$A,A52,Requirements!$G:$G,"NEEDS DATE"))</f>
        <v/>
      </c>
      <c r="F52" s="10">
        <f>IF(A52="","",IF(C52&gt;0,"ACTION NEEDED",IF(D52+E52&gt;0,"CHECK SOON",IF(COUNTIF(Requirements!$A:$A,A52)=0,"NOTHING LOGGED","ALL CURRENT"))))</f>
        <v/>
      </c>
    </row>
    <row r="53">
      <c r="A53" s="11" t="n"/>
      <c r="B53" s="11" t="n"/>
      <c r="C53" s="10">
        <f>IF(A53="","",COUNTIFS(Requirements!$A:$A,A53,Requirements!$G:$G,"EXPIRED"))</f>
        <v/>
      </c>
      <c r="D53" s="10">
        <f>IF(A53="","",COUNTIFS(Requirements!$A:$A,A53,Requirements!$G:$G,"DUE SOON"))</f>
        <v/>
      </c>
      <c r="E53" s="10">
        <f>IF(A53="","",COUNTIFS(Requirements!$A:$A,A53,Requirements!$G:$G,"NEEDS DATE"))</f>
        <v/>
      </c>
      <c r="F53" s="10">
        <f>IF(A53="","",IF(C53&gt;0,"ACTION NEEDED",IF(D53+E53&gt;0,"CHECK SOON",IF(COUNTIF(Requirements!$A:$A,A53)=0,"NOTHING LOGGED","ALL CURRENT"))))</f>
        <v/>
      </c>
    </row>
    <row r="54">
      <c r="A54" s="11" t="n"/>
      <c r="B54" s="11" t="n"/>
      <c r="C54" s="10">
        <f>IF(A54="","",COUNTIFS(Requirements!$A:$A,A54,Requirements!$G:$G,"EXPIRED"))</f>
        <v/>
      </c>
      <c r="D54" s="10">
        <f>IF(A54="","",COUNTIFS(Requirements!$A:$A,A54,Requirements!$G:$G,"DUE SOON"))</f>
        <v/>
      </c>
      <c r="E54" s="10">
        <f>IF(A54="","",COUNTIFS(Requirements!$A:$A,A54,Requirements!$G:$G,"NEEDS DATE"))</f>
        <v/>
      </c>
      <c r="F54" s="10">
        <f>IF(A54="","",IF(C54&gt;0,"ACTION NEEDED",IF(D54+E54&gt;0,"CHECK SOON",IF(COUNTIF(Requirements!$A:$A,A54)=0,"NOTHING LOGGED","ALL CURRENT"))))</f>
        <v/>
      </c>
    </row>
    <row r="55">
      <c r="A55" s="11" t="n"/>
      <c r="B55" s="11" t="n"/>
      <c r="C55" s="10">
        <f>IF(A55="","",COUNTIFS(Requirements!$A:$A,A55,Requirements!$G:$G,"EXPIRED"))</f>
        <v/>
      </c>
      <c r="D55" s="10">
        <f>IF(A55="","",COUNTIFS(Requirements!$A:$A,A55,Requirements!$G:$G,"DUE SOON"))</f>
        <v/>
      </c>
      <c r="E55" s="10">
        <f>IF(A55="","",COUNTIFS(Requirements!$A:$A,A55,Requirements!$G:$G,"NEEDS DATE"))</f>
        <v/>
      </c>
      <c r="F55" s="10">
        <f>IF(A55="","",IF(C55&gt;0,"ACTION NEEDED",IF(D55+E55&gt;0,"CHECK SOON",IF(COUNTIF(Requirements!$A:$A,A55)=0,"NOTHING LOGGED","ALL CURRENT"))))</f>
        <v/>
      </c>
    </row>
    <row r="56">
      <c r="A56" s="11" t="n"/>
      <c r="B56" s="11" t="n"/>
      <c r="C56" s="10">
        <f>IF(A56="","",COUNTIFS(Requirements!$A:$A,A56,Requirements!$G:$G,"EXPIRED"))</f>
        <v/>
      </c>
      <c r="D56" s="10">
        <f>IF(A56="","",COUNTIFS(Requirements!$A:$A,A56,Requirements!$G:$G,"DUE SOON"))</f>
        <v/>
      </c>
      <c r="E56" s="10">
        <f>IF(A56="","",COUNTIFS(Requirements!$A:$A,A56,Requirements!$G:$G,"NEEDS DATE"))</f>
        <v/>
      </c>
      <c r="F56" s="10">
        <f>IF(A56="","",IF(C56&gt;0,"ACTION NEEDED",IF(D56+E56&gt;0,"CHECK SOON",IF(COUNTIF(Requirements!$A:$A,A56)=0,"NOTHING LOGGED","ALL CURRENT"))))</f>
        <v/>
      </c>
    </row>
    <row r="57">
      <c r="A57" s="11" t="n"/>
      <c r="B57" s="11" t="n"/>
      <c r="C57" s="10">
        <f>IF(A57="","",COUNTIFS(Requirements!$A:$A,A57,Requirements!$G:$G,"EXPIRED"))</f>
        <v/>
      </c>
      <c r="D57" s="10">
        <f>IF(A57="","",COUNTIFS(Requirements!$A:$A,A57,Requirements!$G:$G,"DUE SOON"))</f>
        <v/>
      </c>
      <c r="E57" s="10">
        <f>IF(A57="","",COUNTIFS(Requirements!$A:$A,A57,Requirements!$G:$G,"NEEDS DATE"))</f>
        <v/>
      </c>
      <c r="F57" s="10">
        <f>IF(A57="","",IF(C57&gt;0,"ACTION NEEDED",IF(D57+E57&gt;0,"CHECK SOON",IF(COUNTIF(Requirements!$A:$A,A57)=0,"NOTHING LOGGED","ALL CURRENT"))))</f>
        <v/>
      </c>
    </row>
    <row r="58">
      <c r="A58" s="11" t="n"/>
      <c r="B58" s="11" t="n"/>
      <c r="C58" s="10">
        <f>IF(A58="","",COUNTIFS(Requirements!$A:$A,A58,Requirements!$G:$G,"EXPIRED"))</f>
        <v/>
      </c>
      <c r="D58" s="10">
        <f>IF(A58="","",COUNTIFS(Requirements!$A:$A,A58,Requirements!$G:$G,"DUE SOON"))</f>
        <v/>
      </c>
      <c r="E58" s="10">
        <f>IF(A58="","",COUNTIFS(Requirements!$A:$A,A58,Requirements!$G:$G,"NEEDS DATE"))</f>
        <v/>
      </c>
      <c r="F58" s="10">
        <f>IF(A58="","",IF(C58&gt;0,"ACTION NEEDED",IF(D58+E58&gt;0,"CHECK SOON",IF(COUNTIF(Requirements!$A:$A,A58)=0,"NOTHING LOGGED","ALL CURRENT"))))</f>
        <v/>
      </c>
    </row>
    <row r="59">
      <c r="A59" s="11" t="n"/>
      <c r="B59" s="11" t="n"/>
      <c r="C59" s="10">
        <f>IF(A59="","",COUNTIFS(Requirements!$A:$A,A59,Requirements!$G:$G,"EXPIRED"))</f>
        <v/>
      </c>
      <c r="D59" s="10">
        <f>IF(A59="","",COUNTIFS(Requirements!$A:$A,A59,Requirements!$G:$G,"DUE SOON"))</f>
        <v/>
      </c>
      <c r="E59" s="10">
        <f>IF(A59="","",COUNTIFS(Requirements!$A:$A,A59,Requirements!$G:$G,"NEEDS DATE"))</f>
        <v/>
      </c>
      <c r="F59" s="10">
        <f>IF(A59="","",IF(C59&gt;0,"ACTION NEEDED",IF(D59+E59&gt;0,"CHECK SOON",IF(COUNTIF(Requirements!$A:$A,A59)=0,"NOTHING LOGGED","ALL CURRENT"))))</f>
        <v/>
      </c>
    </row>
    <row r="60">
      <c r="A60" s="11" t="n"/>
      <c r="B60" s="11" t="n"/>
      <c r="C60" s="10">
        <f>IF(A60="","",COUNTIFS(Requirements!$A:$A,A60,Requirements!$G:$G,"EXPIRED"))</f>
        <v/>
      </c>
      <c r="D60" s="10">
        <f>IF(A60="","",COUNTIFS(Requirements!$A:$A,A60,Requirements!$G:$G,"DUE SOON"))</f>
        <v/>
      </c>
      <c r="E60" s="10">
        <f>IF(A60="","",COUNTIFS(Requirements!$A:$A,A60,Requirements!$G:$G,"NEEDS DATE"))</f>
        <v/>
      </c>
      <c r="F60" s="10">
        <f>IF(A60="","",IF(C60&gt;0,"ACTION NEEDED",IF(D60+E60&gt;0,"CHECK SOON",IF(COUNTIF(Requirements!$A:$A,A60)=0,"NOTHING LOGGED","ALL CURRENT"))))</f>
        <v/>
      </c>
    </row>
    <row r="61">
      <c r="A61" s="11" t="n"/>
      <c r="B61" s="11" t="n"/>
      <c r="C61" s="10">
        <f>IF(A61="","",COUNTIFS(Requirements!$A:$A,A61,Requirements!$G:$G,"EXPIRED"))</f>
        <v/>
      </c>
      <c r="D61" s="10">
        <f>IF(A61="","",COUNTIFS(Requirements!$A:$A,A61,Requirements!$G:$G,"DUE SOON"))</f>
        <v/>
      </c>
      <c r="E61" s="10">
        <f>IF(A61="","",COUNTIFS(Requirements!$A:$A,A61,Requirements!$G:$G,"NEEDS DATE"))</f>
        <v/>
      </c>
      <c r="F61" s="10">
        <f>IF(A61="","",IF(C61&gt;0,"ACTION NEEDED",IF(D61+E61&gt;0,"CHECK SOON",IF(COUNTIF(Requirements!$A:$A,A61)=0,"NOTHING LOGGED","ALL CURRENT"))))</f>
        <v/>
      </c>
    </row>
    <row r="62">
      <c r="A62" s="11" t="n"/>
      <c r="B62" s="11" t="n"/>
      <c r="C62" s="10">
        <f>IF(A62="","",COUNTIFS(Requirements!$A:$A,A62,Requirements!$G:$G,"EXPIRED"))</f>
        <v/>
      </c>
      <c r="D62" s="10">
        <f>IF(A62="","",COUNTIFS(Requirements!$A:$A,A62,Requirements!$G:$G,"DUE SOON"))</f>
        <v/>
      </c>
      <c r="E62" s="10">
        <f>IF(A62="","",COUNTIFS(Requirements!$A:$A,A62,Requirements!$G:$G,"NEEDS DATE"))</f>
        <v/>
      </c>
      <c r="F62" s="10">
        <f>IF(A62="","",IF(C62&gt;0,"ACTION NEEDED",IF(D62+E62&gt;0,"CHECK SOON",IF(COUNTIF(Requirements!$A:$A,A62)=0,"NOTHING LOGGED","ALL CURRENT"))))</f>
        <v/>
      </c>
    </row>
    <row r="63">
      <c r="A63" s="11" t="n"/>
      <c r="B63" s="11" t="n"/>
      <c r="C63" s="10">
        <f>IF(A63="","",COUNTIFS(Requirements!$A:$A,A63,Requirements!$G:$G,"EXPIRED"))</f>
        <v/>
      </c>
      <c r="D63" s="10">
        <f>IF(A63="","",COUNTIFS(Requirements!$A:$A,A63,Requirements!$G:$G,"DUE SOON"))</f>
        <v/>
      </c>
      <c r="E63" s="10">
        <f>IF(A63="","",COUNTIFS(Requirements!$A:$A,A63,Requirements!$G:$G,"NEEDS DATE"))</f>
        <v/>
      </c>
      <c r="F63" s="10">
        <f>IF(A63="","",IF(C63&gt;0,"ACTION NEEDED",IF(D63+E63&gt;0,"CHECK SOON",IF(COUNTIF(Requirements!$A:$A,A63)=0,"NOTHING LOGGED","ALL CURRENT"))))</f>
        <v/>
      </c>
    </row>
    <row r="64">
      <c r="A64" s="11" t="n"/>
      <c r="B64" s="11" t="n"/>
      <c r="C64" s="10">
        <f>IF(A64="","",COUNTIFS(Requirements!$A:$A,A64,Requirements!$G:$G,"EXPIRED"))</f>
        <v/>
      </c>
      <c r="D64" s="10">
        <f>IF(A64="","",COUNTIFS(Requirements!$A:$A,A64,Requirements!$G:$G,"DUE SOON"))</f>
        <v/>
      </c>
      <c r="E64" s="10">
        <f>IF(A64="","",COUNTIFS(Requirements!$A:$A,A64,Requirements!$G:$G,"NEEDS DATE"))</f>
        <v/>
      </c>
      <c r="F64" s="10">
        <f>IF(A64="","",IF(C64&gt;0,"ACTION NEEDED",IF(D64+E64&gt;0,"CHECK SOON",IF(COUNTIF(Requirements!$A:$A,A64)=0,"NOTHING LOGGED","ALL CURRENT"))))</f>
        <v/>
      </c>
    </row>
    <row r="65">
      <c r="A65" s="11" t="n"/>
      <c r="B65" s="11" t="n"/>
      <c r="C65" s="10">
        <f>IF(A65="","",COUNTIFS(Requirements!$A:$A,A65,Requirements!$G:$G,"EXPIRED"))</f>
        <v/>
      </c>
      <c r="D65" s="10">
        <f>IF(A65="","",COUNTIFS(Requirements!$A:$A,A65,Requirements!$G:$G,"DUE SOON"))</f>
        <v/>
      </c>
      <c r="E65" s="10">
        <f>IF(A65="","",COUNTIFS(Requirements!$A:$A,A65,Requirements!$G:$G,"NEEDS DATE"))</f>
        <v/>
      </c>
      <c r="F65" s="10">
        <f>IF(A65="","",IF(C65&gt;0,"ACTION NEEDED",IF(D65+E65&gt;0,"CHECK SOON",IF(COUNTIF(Requirements!$A:$A,A65)=0,"NOTHING LOGGED","ALL CURRENT"))))</f>
        <v/>
      </c>
    </row>
  </sheetData>
  <mergeCells count="2">
    <mergeCell ref="A2:F2"/>
    <mergeCell ref="A1:F1"/>
  </mergeCells>
  <conditionalFormatting sqref="F6:F65">
    <cfRule type="expression" priority="1" dxfId="0">
      <formula>$F6="EXPIRED"</formula>
    </cfRule>
    <cfRule type="expression" priority="2" dxfId="0">
      <formula>$F6="ACTION NEEDED"</formula>
    </cfRule>
    <cfRule type="expression" priority="3" dxfId="1">
      <formula>$F6="DUE SOON"</formula>
    </cfRule>
    <cfRule type="expression" priority="4" dxfId="1">
      <formula>$F6="CHECK SOON"</formula>
    </cfRule>
    <cfRule type="expression" priority="5" dxfId="1">
      <formula>$F6="NEEDS DATE"</formula>
    </cfRule>
    <cfRule type="expression" priority="6" dxfId="2">
      <formula>$F6="CURRENT"</formula>
    </cfRule>
    <cfRule type="expression" priority="7" dxfId="2">
      <formula>$F6="ALL CURRENT"</formula>
    </cfRule>
    <cfRule type="expression" priority="8" dxfId="2">
      <formula>$F6="DONE"</formula>
    </cfRule>
  </conditionalFormatting>
  <dataValidations count="1">
    <dataValidation sqref="B6 B7 B8 B9 B10 B11 B12 B13 B14 B15 B16 B17 B18 B19 B20 B21 B22 B23 B24 B25 B26 B27 B28 B29 B30 B31 B32 B33 B34 B35 B36 B37 B38 B39 B40 B41 B42 B43 B44 B45 B46 B47 B48 B49 B50 B51 B52 B53 B54 B55 B56 B57 B58 B59 B60 B61 B62 B63 B64 B65" showDropDown="0" showInputMessage="0" showErrorMessage="0" allowBlank="1" type="list">
      <formula1>=Lists!$A$1:$A$6</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305"/>
  <sheetViews>
    <sheetView showGridLines="0" workbookViewId="0">
      <pane ySplit="5" topLeftCell="A6" activePane="bottomLeft" state="frozen"/>
      <selection pane="bottomLeft" activeCell="A1" sqref="A1"/>
    </sheetView>
  </sheetViews>
  <sheetFormatPr baseColWidth="8" defaultRowHeight="15"/>
  <cols>
    <col width="28" customWidth="1" min="1" max="1"/>
    <col width="40" customWidth="1" min="2" max="2"/>
    <col width="14" customWidth="1" min="3" max="3"/>
    <col width="15" customWidth="1" min="4" max="4"/>
    <col width="14" customWidth="1" min="5" max="5"/>
    <col width="10" customWidth="1" min="6" max="6"/>
    <col width="14" customWidth="1" min="7" max="7"/>
    <col width="46" customWidth="1" min="8" max="8"/>
  </cols>
  <sheetData>
    <row r="1" ht="34" customHeight="1">
      <c r="A1" s="1" t="inlineStr">
        <is>
          <t>REQUIREMENTS</t>
        </is>
      </c>
      <c r="B1" s="2" t="n"/>
      <c r="C1" s="2" t="n"/>
      <c r="D1" s="2" t="n"/>
      <c r="E1" s="2" t="n"/>
      <c r="F1" s="2" t="n"/>
      <c r="G1" s="2" t="n"/>
      <c r="H1" s="2" t="n"/>
    </row>
    <row r="2" ht="20" customHeight="1">
      <c r="A2" s="3" t="inlineStr">
        <is>
          <t>One row per coach per requirement. Enter the completion date; the tracker does the rest.</t>
        </is>
      </c>
      <c r="B2" s="2" t="n"/>
      <c r="C2" s="2" t="n"/>
      <c r="D2" s="2" t="n"/>
      <c r="E2" s="2" t="n"/>
      <c r="F2" s="2" t="n"/>
      <c r="G2" s="2" t="n"/>
      <c r="H2" s="2" t="n"/>
    </row>
    <row r="3" ht="4" customHeight="1">
      <c r="A3" s="4" t="n"/>
      <c r="B3" s="4" t="n"/>
      <c r="C3" s="4" t="n"/>
      <c r="D3" s="4" t="n"/>
      <c r="E3" s="4" t="n"/>
      <c r="F3" s="4" t="n"/>
      <c r="G3" s="4" t="n"/>
      <c r="H3" s="4" t="n"/>
    </row>
    <row r="5" ht="32" customHeight="1">
      <c r="A5" s="8" t="inlineStr">
        <is>
          <t>Coach</t>
        </is>
      </c>
      <c r="B5" s="8" t="inlineStr">
        <is>
          <t>Requirement</t>
        </is>
      </c>
      <c r="C5" s="8" t="inlineStr">
        <is>
          <t>Completed on</t>
        </is>
      </c>
      <c r="D5" s="8" t="inlineStr">
        <is>
          <t>Expiry override</t>
        </is>
      </c>
      <c r="E5" s="8" t="inlineStr">
        <is>
          <t>Expires</t>
        </is>
      </c>
      <c r="F5" s="8" t="inlineStr">
        <is>
          <t>Days left</t>
        </is>
      </c>
      <c r="G5" s="8" t="inlineStr">
        <is>
          <t>Status</t>
        </is>
      </c>
      <c r="H5" s="8" t="inlineStr">
        <is>
          <t>Note</t>
        </is>
      </c>
    </row>
    <row r="6">
      <c r="A6" s="9" t="inlineStr">
        <is>
          <t>Example: Dana (Kipping Point)</t>
        </is>
      </c>
      <c r="B6" s="9" t="inlineStr">
        <is>
          <t>USA Gymnastics membership</t>
        </is>
      </c>
      <c r="C6" s="12" t="n"/>
      <c r="D6" s="12" t="n">
        <v>46599</v>
      </c>
      <c r="E6" s="13">
        <f>IF(OR(A6="",B6=""),"",IF(D6&lt;&gt;"",D6,IF(C6="","",IF(B6="U101: Safety &amp; Risk Management",DATE(IF(MONTH(C6)&gt;=8,YEAR(C6),YEAR(C6)-1)+4,7,31),IF(B6="U110: SafeSport Core Course",IF(AND(MONTH(C6)&gt;=6,MONTH(C6)&lt;=7),DATE(YEAR(C6),12,31),IF(MONTH(C6)&gt;=8,DATE(YEAR(C6)+1,7,31),DATE(YEAR(C6),7,31))),IF(OR(B6="Background check",B6="Pro First Aid (U107)"),EDATE(C6,24),IF(B6="USASF credential",EDATE(C6,60),IF(OR(B6="U100: Fundamentals of Gymnastics Instruction",B6="U112: Coaching and Control"),"No expiry",""))))))))</f>
        <v/>
      </c>
      <c r="F6" s="10">
        <f>IF(ISNUMBER(E6),E6-TODAY(),"")</f>
        <v/>
      </c>
      <c r="G6" s="10">
        <f>IF(OR(A6="",B6=""),"",IF(E6="No expiry","DONE",IF(NOT(ISNUMBER(E6)),"NEEDS DATE",IF(F6&lt;0,"EXPIRED",IF(F6&lt;=Settings!$B$6,"DUE SOON","CURRENT")))))</f>
        <v/>
      </c>
      <c r="H6" s="14">
        <f>IF(AND(B6="U110: SafeSport Core Course",ISNUMBER(C6)),IF(AND(MONTH(C6)&gt;=6,MONTH(C6)&lt;=7),"Taken in June or July: expires Dec 31, retake by then.",""),IF(AND(B6&lt;&gt;"",C6="",D6=""),"Enter the completion date or the expiry from the profile.",IF(AND(OR(B6="USA Gymnastics membership",B6="USASF coach membership",B6="Concussion education (U201)",B6="Other"),D6=""),"Type the expiry date from the coach's profile into Expiry override.","")))</f>
        <v/>
      </c>
    </row>
    <row r="7">
      <c r="A7" s="9" t="inlineStr">
        <is>
          <t>Example: Dana (Kipping Point)</t>
        </is>
      </c>
      <c r="B7" s="9" t="inlineStr">
        <is>
          <t>U101: Safety &amp; Risk Management</t>
        </is>
      </c>
      <c r="C7" s="12" t="n">
        <v>45181</v>
      </c>
      <c r="D7" s="12" t="n"/>
      <c r="E7" s="13">
        <f>IF(OR(A7="",B7=""),"",IF(D7&lt;&gt;"",D7,IF(C7="","",IF(B7="U101: Safety &amp; Risk Management",DATE(IF(MONTH(C7)&gt;=8,YEAR(C7),YEAR(C7)-1)+4,7,31),IF(B7="U110: SafeSport Core Course",IF(AND(MONTH(C7)&gt;=6,MONTH(C7)&lt;=7),DATE(YEAR(C7),12,31),IF(MONTH(C7)&gt;=8,DATE(YEAR(C7)+1,7,31),DATE(YEAR(C7),7,31))),IF(OR(B7="Background check",B7="Pro First Aid (U107)"),EDATE(C7,24),IF(B7="USASF credential",EDATE(C7,60),IF(OR(B7="U100: Fundamentals of Gymnastics Instruction",B7="U112: Coaching and Control"),"No expiry",""))))))))</f>
        <v/>
      </c>
      <c r="F7" s="10">
        <f>IF(ISNUMBER(E7),E7-TODAY(),"")</f>
        <v/>
      </c>
      <c r="G7" s="10">
        <f>IF(OR(A7="",B7=""),"",IF(E7="No expiry","DONE",IF(NOT(ISNUMBER(E7)),"NEEDS DATE",IF(F7&lt;0,"EXPIRED",IF(F7&lt;=Settings!$B$6,"DUE SOON","CURRENT")))))</f>
        <v/>
      </c>
      <c r="H7" s="14">
        <f>IF(AND(B7="U110: SafeSport Core Course",ISNUMBER(C7)),IF(AND(MONTH(C7)&gt;=6,MONTH(C7)&lt;=7),"Taken in June or July: expires Dec 31, retake by then.",""),IF(AND(B7&lt;&gt;"",C7="",D7=""),"Enter the completion date or the expiry from the profile.",IF(AND(OR(B7="USA Gymnastics membership",B7="USASF coach membership",B7="Concussion education (U201)",B7="Other"),D7=""),"Type the expiry date from the coach's profile into Expiry override.","")))</f>
        <v/>
      </c>
    </row>
    <row r="8">
      <c r="A8" s="9" t="inlineStr">
        <is>
          <t>Example: Dana (Kipping Point)</t>
        </is>
      </c>
      <c r="B8" s="9" t="inlineStr">
        <is>
          <t>U110: SafeSport Core Course</t>
        </is>
      </c>
      <c r="C8" s="12" t="n">
        <v>46213</v>
      </c>
      <c r="D8" s="12" t="n"/>
      <c r="E8" s="13">
        <f>IF(OR(A8="",B8=""),"",IF(D8&lt;&gt;"",D8,IF(C8="","",IF(B8="U101: Safety &amp; Risk Management",DATE(IF(MONTH(C8)&gt;=8,YEAR(C8),YEAR(C8)-1)+4,7,31),IF(B8="U110: SafeSport Core Course",IF(AND(MONTH(C8)&gt;=6,MONTH(C8)&lt;=7),DATE(YEAR(C8),12,31),IF(MONTH(C8)&gt;=8,DATE(YEAR(C8)+1,7,31),DATE(YEAR(C8),7,31))),IF(OR(B8="Background check",B8="Pro First Aid (U107)"),EDATE(C8,24),IF(B8="USASF credential",EDATE(C8,60),IF(OR(B8="U100: Fundamentals of Gymnastics Instruction",B8="U112: Coaching and Control"),"No expiry",""))))))))</f>
        <v/>
      </c>
      <c r="F8" s="10">
        <f>IF(ISNUMBER(E8),E8-TODAY(),"")</f>
        <v/>
      </c>
      <c r="G8" s="10">
        <f>IF(OR(A8="",B8=""),"",IF(E8="No expiry","DONE",IF(NOT(ISNUMBER(E8)),"NEEDS DATE",IF(F8&lt;0,"EXPIRED",IF(F8&lt;=Settings!$B$6,"DUE SOON","CURRENT")))))</f>
        <v/>
      </c>
      <c r="H8" s="14">
        <f>IF(AND(B8="U110: SafeSport Core Course",ISNUMBER(C8)),IF(AND(MONTH(C8)&gt;=6,MONTH(C8)&lt;=7),"Taken in June or July: expires Dec 31, retake by then.",""),IF(AND(B8&lt;&gt;"",C8="",D8=""),"Enter the completion date or the expiry from the profile.",IF(AND(OR(B8="USA Gymnastics membership",B8="USASF coach membership",B8="Concussion education (U201)",B8="Other"),D8=""),"Type the expiry date from the coach's profile into Expiry override.","")))</f>
        <v/>
      </c>
    </row>
    <row r="9">
      <c r="A9" s="9" t="inlineStr">
        <is>
          <t>Example: Dana (Kipping Point)</t>
        </is>
      </c>
      <c r="B9" s="9" t="inlineStr">
        <is>
          <t>Background check</t>
        </is>
      </c>
      <c r="C9" s="12" t="n">
        <v>45507</v>
      </c>
      <c r="D9" s="12" t="n"/>
      <c r="E9" s="13">
        <f>IF(OR(A9="",B9=""),"",IF(D9&lt;&gt;"",D9,IF(C9="","",IF(B9="U101: Safety &amp; Risk Management",DATE(IF(MONTH(C9)&gt;=8,YEAR(C9),YEAR(C9)-1)+4,7,31),IF(B9="U110: SafeSport Core Course",IF(AND(MONTH(C9)&gt;=6,MONTH(C9)&lt;=7),DATE(YEAR(C9),12,31),IF(MONTH(C9)&gt;=8,DATE(YEAR(C9)+1,7,31),DATE(YEAR(C9),7,31))),IF(OR(B9="Background check",B9="Pro First Aid (U107)"),EDATE(C9,24),IF(B9="USASF credential",EDATE(C9,60),IF(OR(B9="U100: Fundamentals of Gymnastics Instruction",B9="U112: Coaching and Control"),"No expiry",""))))))))</f>
        <v/>
      </c>
      <c r="F9" s="10">
        <f>IF(ISNUMBER(E9),E9-TODAY(),"")</f>
        <v/>
      </c>
      <c r="G9" s="10">
        <f>IF(OR(A9="",B9=""),"",IF(E9="No expiry","DONE",IF(NOT(ISNUMBER(E9)),"NEEDS DATE",IF(F9&lt;0,"EXPIRED",IF(F9&lt;=Settings!$B$6,"DUE SOON","CURRENT")))))</f>
        <v/>
      </c>
      <c r="H9" s="14">
        <f>IF(AND(B9="U110: SafeSport Core Course",ISNUMBER(C9)),IF(AND(MONTH(C9)&gt;=6,MONTH(C9)&lt;=7),"Taken in June or July: expires Dec 31, retake by then.",""),IF(AND(B9&lt;&gt;"",C9="",D9=""),"Enter the completion date or the expiry from the profile.",IF(AND(OR(B9="USA Gymnastics membership",B9="USASF coach membership",B9="Concussion education (U201)",B9="Other"),D9=""),"Type the expiry date from the coach's profile into Expiry override.","")))</f>
        <v/>
      </c>
    </row>
    <row r="10">
      <c r="A10" s="9" t="inlineStr">
        <is>
          <t>Example: Marco (Kipping Point)</t>
        </is>
      </c>
      <c r="B10" s="9" t="inlineStr">
        <is>
          <t>U110: SafeSport Core Course</t>
        </is>
      </c>
      <c r="C10" s="12" t="n">
        <v>46254</v>
      </c>
      <c r="D10" s="12" t="n"/>
      <c r="E10" s="13">
        <f>IF(OR(A10="",B10=""),"",IF(D10&lt;&gt;"",D10,IF(C10="","",IF(B10="U101: Safety &amp; Risk Management",DATE(IF(MONTH(C10)&gt;=8,YEAR(C10),YEAR(C10)-1)+4,7,31),IF(B10="U110: SafeSport Core Course",IF(AND(MONTH(C10)&gt;=6,MONTH(C10)&lt;=7),DATE(YEAR(C10),12,31),IF(MONTH(C10)&gt;=8,DATE(YEAR(C10)+1,7,31),DATE(YEAR(C10),7,31))),IF(OR(B10="Background check",B10="Pro First Aid (U107)"),EDATE(C10,24),IF(B10="USASF credential",EDATE(C10,60),IF(OR(B10="U100: Fundamentals of Gymnastics Instruction",B10="U112: Coaching and Control"),"No expiry",""))))))))</f>
        <v/>
      </c>
      <c r="F10" s="10">
        <f>IF(ISNUMBER(E10),E10-TODAY(),"")</f>
        <v/>
      </c>
      <c r="G10" s="10">
        <f>IF(OR(A10="",B10=""),"",IF(E10="No expiry","DONE",IF(NOT(ISNUMBER(E10)),"NEEDS DATE",IF(F10&lt;0,"EXPIRED",IF(F10&lt;=Settings!$B$6,"DUE SOON","CURRENT")))))</f>
        <v/>
      </c>
      <c r="H10" s="14">
        <f>IF(AND(B10="U110: SafeSport Core Course",ISNUMBER(C10)),IF(AND(MONTH(C10)&gt;=6,MONTH(C10)&lt;=7),"Taken in June or July: expires Dec 31, retake by then.",""),IF(AND(B10&lt;&gt;"",C10="",D10=""),"Enter the completion date or the expiry from the profile.",IF(AND(OR(B10="USA Gymnastics membership",B10="USASF coach membership",B10="Concussion education (U201)",B10="Other"),D10=""),"Type the expiry date from the coach's profile into Expiry override.","")))</f>
        <v/>
      </c>
    </row>
    <row r="11">
      <c r="A11" s="9" t="inlineStr">
        <is>
          <t>Example: Marco (Kipping Point)</t>
        </is>
      </c>
      <c r="B11" s="9" t="inlineStr">
        <is>
          <t>U112: Coaching and Control</t>
        </is>
      </c>
      <c r="C11" s="12" t="n">
        <v>45901</v>
      </c>
      <c r="D11" s="12" t="n"/>
      <c r="E11" s="13">
        <f>IF(OR(A11="",B11=""),"",IF(D11&lt;&gt;"",D11,IF(C11="","",IF(B11="U101: Safety &amp; Risk Management",DATE(IF(MONTH(C11)&gt;=8,YEAR(C11),YEAR(C11)-1)+4,7,31),IF(B11="U110: SafeSport Core Course",IF(AND(MONTH(C11)&gt;=6,MONTH(C11)&lt;=7),DATE(YEAR(C11),12,31),IF(MONTH(C11)&gt;=8,DATE(YEAR(C11)+1,7,31),DATE(YEAR(C11),7,31))),IF(OR(B11="Background check",B11="Pro First Aid (U107)"),EDATE(C11,24),IF(B11="USASF credential",EDATE(C11,60),IF(OR(B11="U100: Fundamentals of Gymnastics Instruction",B11="U112: Coaching and Control"),"No expiry",""))))))))</f>
        <v/>
      </c>
      <c r="F11" s="10">
        <f>IF(ISNUMBER(E11),E11-TODAY(),"")</f>
        <v/>
      </c>
      <c r="G11" s="10">
        <f>IF(OR(A11="",B11=""),"",IF(E11="No expiry","DONE",IF(NOT(ISNUMBER(E11)),"NEEDS DATE",IF(F11&lt;0,"EXPIRED",IF(F11&lt;=Settings!$B$6,"DUE SOON","CURRENT")))))</f>
        <v/>
      </c>
      <c r="H11" s="14">
        <f>IF(AND(B11="U110: SafeSport Core Course",ISNUMBER(C11)),IF(AND(MONTH(C11)&gt;=6,MONTH(C11)&lt;=7),"Taken in June or July: expires Dec 31, retake by then.",""),IF(AND(B11&lt;&gt;"",C11="",D11=""),"Enter the completion date or the expiry from the profile.",IF(AND(OR(B11="USA Gymnastics membership",B11="USASF coach membership",B11="Concussion education (U201)",B11="Other"),D11=""),"Type the expiry date from the coach's profile into Expiry override.","")))</f>
        <v/>
      </c>
    </row>
    <row r="12">
      <c r="A12" s="9" t="inlineStr">
        <is>
          <t>Example: Jess (Kipping Point)</t>
        </is>
      </c>
      <c r="B12" s="9" t="inlineStr">
        <is>
          <t>U100: Fundamentals of Gymnastics Instruction</t>
        </is>
      </c>
      <c r="C12" s="12" t="n">
        <v>46175</v>
      </c>
      <c r="D12" s="12" t="n"/>
      <c r="E12" s="13">
        <f>IF(OR(A12="",B12=""),"",IF(D12&lt;&gt;"",D12,IF(C12="","",IF(B12="U101: Safety &amp; Risk Management",DATE(IF(MONTH(C12)&gt;=8,YEAR(C12),YEAR(C12)-1)+4,7,31),IF(B12="U110: SafeSport Core Course",IF(AND(MONTH(C12)&gt;=6,MONTH(C12)&lt;=7),DATE(YEAR(C12),12,31),IF(MONTH(C12)&gt;=8,DATE(YEAR(C12)+1,7,31),DATE(YEAR(C12),7,31))),IF(OR(B12="Background check",B12="Pro First Aid (U107)"),EDATE(C12,24),IF(B12="USASF credential",EDATE(C12,60),IF(OR(B12="U100: Fundamentals of Gymnastics Instruction",B12="U112: Coaching and Control"),"No expiry",""))))))))</f>
        <v/>
      </c>
      <c r="F12" s="10">
        <f>IF(ISNUMBER(E12),E12-TODAY(),"")</f>
        <v/>
      </c>
      <c r="G12" s="10">
        <f>IF(OR(A12="",B12=""),"",IF(E12="No expiry","DONE",IF(NOT(ISNUMBER(E12)),"NEEDS DATE",IF(F12&lt;0,"EXPIRED",IF(F12&lt;=Settings!$B$6,"DUE SOON","CURRENT")))))</f>
        <v/>
      </c>
      <c r="H12" s="14">
        <f>IF(AND(B12="U110: SafeSport Core Course",ISNUMBER(C12)),IF(AND(MONTH(C12)&gt;=6,MONTH(C12)&lt;=7),"Taken in June or July: expires Dec 31, retake by then.",""),IF(AND(B12&lt;&gt;"",C12="",D12=""),"Enter the completion date or the expiry from the profile.",IF(AND(OR(B12="USA Gymnastics membership",B12="USASF coach membership",B12="Concussion education (U201)",B12="Other"),D12=""),"Type the expiry date from the coach's profile into Expiry override.","")))</f>
        <v/>
      </c>
    </row>
    <row r="13">
      <c r="A13" s="9" t="inlineStr">
        <is>
          <t>Example: Jess (Kipping Point)</t>
        </is>
      </c>
      <c r="B13" s="9" t="inlineStr">
        <is>
          <t>Pro First Aid (U107)</t>
        </is>
      </c>
      <c r="C13" s="12" t="n">
        <v>45614</v>
      </c>
      <c r="D13" s="12" t="n"/>
      <c r="E13" s="13">
        <f>IF(OR(A13="",B13=""),"",IF(D13&lt;&gt;"",D13,IF(C13="","",IF(B13="U101: Safety &amp; Risk Management",DATE(IF(MONTH(C13)&gt;=8,YEAR(C13),YEAR(C13)-1)+4,7,31),IF(B13="U110: SafeSport Core Course",IF(AND(MONTH(C13)&gt;=6,MONTH(C13)&lt;=7),DATE(YEAR(C13),12,31),IF(MONTH(C13)&gt;=8,DATE(YEAR(C13)+1,7,31),DATE(YEAR(C13),7,31))),IF(OR(B13="Background check",B13="Pro First Aid (U107)"),EDATE(C13,24),IF(B13="USASF credential",EDATE(C13,60),IF(OR(B13="U100: Fundamentals of Gymnastics Instruction",B13="U112: Coaching and Control"),"No expiry",""))))))))</f>
        <v/>
      </c>
      <c r="F13" s="10">
        <f>IF(ISNUMBER(E13),E13-TODAY(),"")</f>
        <v/>
      </c>
      <c r="G13" s="10">
        <f>IF(OR(A13="",B13=""),"",IF(E13="No expiry","DONE",IF(NOT(ISNUMBER(E13)),"NEEDS DATE",IF(F13&lt;0,"EXPIRED",IF(F13&lt;=Settings!$B$6,"DUE SOON","CURRENT")))))</f>
        <v/>
      </c>
      <c r="H13" s="14">
        <f>IF(AND(B13="U110: SafeSport Core Course",ISNUMBER(C13)),IF(AND(MONTH(C13)&gt;=6,MONTH(C13)&lt;=7),"Taken in June or July: expires Dec 31, retake by then.",""),IF(AND(B13&lt;&gt;"",C13="",D13=""),"Enter the completion date or the expiry from the profile.",IF(AND(OR(B13="USA Gymnastics membership",B13="USASF coach membership",B13="Concussion education (U201)",B13="Other"),D13=""),"Type the expiry date from the coach's profile into Expiry override.","")))</f>
        <v/>
      </c>
    </row>
    <row r="14">
      <c r="A14" s="11" t="n"/>
      <c r="B14" s="11" t="n"/>
      <c r="C14" s="15" t="n"/>
      <c r="D14" s="15" t="n"/>
      <c r="E14" s="13">
        <f>IF(OR(A14="",B14=""),"",IF(D14&lt;&gt;"",D14,IF(C14="","",IF(B14="U101: Safety &amp; Risk Management",DATE(IF(MONTH(C14)&gt;=8,YEAR(C14),YEAR(C14)-1)+4,7,31),IF(B14="U110: SafeSport Core Course",IF(AND(MONTH(C14)&gt;=6,MONTH(C14)&lt;=7),DATE(YEAR(C14),12,31),IF(MONTH(C14)&gt;=8,DATE(YEAR(C14)+1,7,31),DATE(YEAR(C14),7,31))),IF(OR(B14="Background check",B14="Pro First Aid (U107)"),EDATE(C14,24),IF(B14="USASF credential",EDATE(C14,60),IF(OR(B14="U100: Fundamentals of Gymnastics Instruction",B14="U112: Coaching and Control"),"No expiry",""))))))))</f>
        <v/>
      </c>
      <c r="F14" s="10">
        <f>IF(ISNUMBER(E14),E14-TODAY(),"")</f>
        <v/>
      </c>
      <c r="G14" s="10">
        <f>IF(OR(A14="",B14=""),"",IF(E14="No expiry","DONE",IF(NOT(ISNUMBER(E14)),"NEEDS DATE",IF(F14&lt;0,"EXPIRED",IF(F14&lt;=Settings!$B$6,"DUE SOON","CURRENT")))))</f>
        <v/>
      </c>
      <c r="H14" s="14">
        <f>IF(AND(B14="U110: SafeSport Core Course",ISNUMBER(C14)),IF(AND(MONTH(C14)&gt;=6,MONTH(C14)&lt;=7),"Taken in June or July: expires Dec 31, retake by then.",""),IF(AND(B14&lt;&gt;"",C14="",D14=""),"Enter the completion date or the expiry from the profile.",IF(AND(OR(B14="USA Gymnastics membership",B14="USASF coach membership",B14="Concussion education (U201)",B14="Other"),D14=""),"Type the expiry date from the coach's profile into Expiry override.","")))</f>
        <v/>
      </c>
    </row>
    <row r="15">
      <c r="A15" s="11" t="n"/>
      <c r="B15" s="11" t="n"/>
      <c r="C15" s="15" t="n"/>
      <c r="D15" s="15" t="n"/>
      <c r="E15" s="13">
        <f>IF(OR(A15="",B15=""),"",IF(D15&lt;&gt;"",D15,IF(C15="","",IF(B15="U101: Safety &amp; Risk Management",DATE(IF(MONTH(C15)&gt;=8,YEAR(C15),YEAR(C15)-1)+4,7,31),IF(B15="U110: SafeSport Core Course",IF(AND(MONTH(C15)&gt;=6,MONTH(C15)&lt;=7),DATE(YEAR(C15),12,31),IF(MONTH(C15)&gt;=8,DATE(YEAR(C15)+1,7,31),DATE(YEAR(C15),7,31))),IF(OR(B15="Background check",B15="Pro First Aid (U107)"),EDATE(C15,24),IF(B15="USASF credential",EDATE(C15,60),IF(OR(B15="U100: Fundamentals of Gymnastics Instruction",B15="U112: Coaching and Control"),"No expiry",""))))))))</f>
        <v/>
      </c>
      <c r="F15" s="10">
        <f>IF(ISNUMBER(E15),E15-TODAY(),"")</f>
        <v/>
      </c>
      <c r="G15" s="10">
        <f>IF(OR(A15="",B15=""),"",IF(E15="No expiry","DONE",IF(NOT(ISNUMBER(E15)),"NEEDS DATE",IF(F15&lt;0,"EXPIRED",IF(F15&lt;=Settings!$B$6,"DUE SOON","CURRENT")))))</f>
        <v/>
      </c>
      <c r="H15" s="14">
        <f>IF(AND(B15="U110: SafeSport Core Course",ISNUMBER(C15)),IF(AND(MONTH(C15)&gt;=6,MONTH(C15)&lt;=7),"Taken in June or July: expires Dec 31, retake by then.",""),IF(AND(B15&lt;&gt;"",C15="",D15=""),"Enter the completion date or the expiry from the profile.",IF(AND(OR(B15="USA Gymnastics membership",B15="USASF coach membership",B15="Concussion education (U201)",B15="Other"),D15=""),"Type the expiry date from the coach's profile into Expiry override.","")))</f>
        <v/>
      </c>
    </row>
    <row r="16">
      <c r="A16" s="11" t="n"/>
      <c r="B16" s="11" t="n"/>
      <c r="C16" s="15" t="n"/>
      <c r="D16" s="15" t="n"/>
      <c r="E16" s="13">
        <f>IF(OR(A16="",B16=""),"",IF(D16&lt;&gt;"",D16,IF(C16="","",IF(B16="U101: Safety &amp; Risk Management",DATE(IF(MONTH(C16)&gt;=8,YEAR(C16),YEAR(C16)-1)+4,7,31),IF(B16="U110: SafeSport Core Course",IF(AND(MONTH(C16)&gt;=6,MONTH(C16)&lt;=7),DATE(YEAR(C16),12,31),IF(MONTH(C16)&gt;=8,DATE(YEAR(C16)+1,7,31),DATE(YEAR(C16),7,31))),IF(OR(B16="Background check",B16="Pro First Aid (U107)"),EDATE(C16,24),IF(B16="USASF credential",EDATE(C16,60),IF(OR(B16="U100: Fundamentals of Gymnastics Instruction",B16="U112: Coaching and Control"),"No expiry",""))))))))</f>
        <v/>
      </c>
      <c r="F16" s="10">
        <f>IF(ISNUMBER(E16),E16-TODAY(),"")</f>
        <v/>
      </c>
      <c r="G16" s="10">
        <f>IF(OR(A16="",B16=""),"",IF(E16="No expiry","DONE",IF(NOT(ISNUMBER(E16)),"NEEDS DATE",IF(F16&lt;0,"EXPIRED",IF(F16&lt;=Settings!$B$6,"DUE SOON","CURRENT")))))</f>
        <v/>
      </c>
      <c r="H16" s="14">
        <f>IF(AND(B16="U110: SafeSport Core Course",ISNUMBER(C16)),IF(AND(MONTH(C16)&gt;=6,MONTH(C16)&lt;=7),"Taken in June or July: expires Dec 31, retake by then.",""),IF(AND(B16&lt;&gt;"",C16="",D16=""),"Enter the completion date or the expiry from the profile.",IF(AND(OR(B16="USA Gymnastics membership",B16="USASF coach membership",B16="Concussion education (U201)",B16="Other"),D16=""),"Type the expiry date from the coach's profile into Expiry override.","")))</f>
        <v/>
      </c>
    </row>
    <row r="17">
      <c r="A17" s="11" t="n"/>
      <c r="B17" s="11" t="n"/>
      <c r="C17" s="15" t="n"/>
      <c r="D17" s="15" t="n"/>
      <c r="E17" s="13">
        <f>IF(OR(A17="",B17=""),"",IF(D17&lt;&gt;"",D17,IF(C17="","",IF(B17="U101: Safety &amp; Risk Management",DATE(IF(MONTH(C17)&gt;=8,YEAR(C17),YEAR(C17)-1)+4,7,31),IF(B17="U110: SafeSport Core Course",IF(AND(MONTH(C17)&gt;=6,MONTH(C17)&lt;=7),DATE(YEAR(C17),12,31),IF(MONTH(C17)&gt;=8,DATE(YEAR(C17)+1,7,31),DATE(YEAR(C17),7,31))),IF(OR(B17="Background check",B17="Pro First Aid (U107)"),EDATE(C17,24),IF(B17="USASF credential",EDATE(C17,60),IF(OR(B17="U100: Fundamentals of Gymnastics Instruction",B17="U112: Coaching and Control"),"No expiry",""))))))))</f>
        <v/>
      </c>
      <c r="F17" s="10">
        <f>IF(ISNUMBER(E17),E17-TODAY(),"")</f>
        <v/>
      </c>
      <c r="G17" s="10">
        <f>IF(OR(A17="",B17=""),"",IF(E17="No expiry","DONE",IF(NOT(ISNUMBER(E17)),"NEEDS DATE",IF(F17&lt;0,"EXPIRED",IF(F17&lt;=Settings!$B$6,"DUE SOON","CURRENT")))))</f>
        <v/>
      </c>
      <c r="H17" s="14">
        <f>IF(AND(B17="U110: SafeSport Core Course",ISNUMBER(C17)),IF(AND(MONTH(C17)&gt;=6,MONTH(C17)&lt;=7),"Taken in June or July: expires Dec 31, retake by then.",""),IF(AND(B17&lt;&gt;"",C17="",D17=""),"Enter the completion date or the expiry from the profile.",IF(AND(OR(B17="USA Gymnastics membership",B17="USASF coach membership",B17="Concussion education (U201)",B17="Other"),D17=""),"Type the expiry date from the coach's profile into Expiry override.","")))</f>
        <v/>
      </c>
    </row>
    <row r="18">
      <c r="A18" s="11" t="n"/>
      <c r="B18" s="11" t="n"/>
      <c r="C18" s="15" t="n"/>
      <c r="D18" s="15" t="n"/>
      <c r="E18" s="13">
        <f>IF(OR(A18="",B18=""),"",IF(D18&lt;&gt;"",D18,IF(C18="","",IF(B18="U101: Safety &amp; Risk Management",DATE(IF(MONTH(C18)&gt;=8,YEAR(C18),YEAR(C18)-1)+4,7,31),IF(B18="U110: SafeSport Core Course",IF(AND(MONTH(C18)&gt;=6,MONTH(C18)&lt;=7),DATE(YEAR(C18),12,31),IF(MONTH(C18)&gt;=8,DATE(YEAR(C18)+1,7,31),DATE(YEAR(C18),7,31))),IF(OR(B18="Background check",B18="Pro First Aid (U107)"),EDATE(C18,24),IF(B18="USASF credential",EDATE(C18,60),IF(OR(B18="U100: Fundamentals of Gymnastics Instruction",B18="U112: Coaching and Control"),"No expiry",""))))))))</f>
        <v/>
      </c>
      <c r="F18" s="10">
        <f>IF(ISNUMBER(E18),E18-TODAY(),"")</f>
        <v/>
      </c>
      <c r="G18" s="10">
        <f>IF(OR(A18="",B18=""),"",IF(E18="No expiry","DONE",IF(NOT(ISNUMBER(E18)),"NEEDS DATE",IF(F18&lt;0,"EXPIRED",IF(F18&lt;=Settings!$B$6,"DUE SOON","CURRENT")))))</f>
        <v/>
      </c>
      <c r="H18" s="14">
        <f>IF(AND(B18="U110: SafeSport Core Course",ISNUMBER(C18)),IF(AND(MONTH(C18)&gt;=6,MONTH(C18)&lt;=7),"Taken in June or July: expires Dec 31, retake by then.",""),IF(AND(B18&lt;&gt;"",C18="",D18=""),"Enter the completion date or the expiry from the profile.",IF(AND(OR(B18="USA Gymnastics membership",B18="USASF coach membership",B18="Concussion education (U201)",B18="Other"),D18=""),"Type the expiry date from the coach's profile into Expiry override.","")))</f>
        <v/>
      </c>
    </row>
    <row r="19">
      <c r="A19" s="11" t="n"/>
      <c r="B19" s="11" t="n"/>
      <c r="C19" s="15" t="n"/>
      <c r="D19" s="15" t="n"/>
      <c r="E19" s="13">
        <f>IF(OR(A19="",B19=""),"",IF(D19&lt;&gt;"",D19,IF(C19="","",IF(B19="U101: Safety &amp; Risk Management",DATE(IF(MONTH(C19)&gt;=8,YEAR(C19),YEAR(C19)-1)+4,7,31),IF(B19="U110: SafeSport Core Course",IF(AND(MONTH(C19)&gt;=6,MONTH(C19)&lt;=7),DATE(YEAR(C19),12,31),IF(MONTH(C19)&gt;=8,DATE(YEAR(C19)+1,7,31),DATE(YEAR(C19),7,31))),IF(OR(B19="Background check",B19="Pro First Aid (U107)"),EDATE(C19,24),IF(B19="USASF credential",EDATE(C19,60),IF(OR(B19="U100: Fundamentals of Gymnastics Instruction",B19="U112: Coaching and Control"),"No expiry",""))))))))</f>
        <v/>
      </c>
      <c r="F19" s="10">
        <f>IF(ISNUMBER(E19),E19-TODAY(),"")</f>
        <v/>
      </c>
      <c r="G19" s="10">
        <f>IF(OR(A19="",B19=""),"",IF(E19="No expiry","DONE",IF(NOT(ISNUMBER(E19)),"NEEDS DATE",IF(F19&lt;0,"EXPIRED",IF(F19&lt;=Settings!$B$6,"DUE SOON","CURRENT")))))</f>
        <v/>
      </c>
      <c r="H19" s="14">
        <f>IF(AND(B19="U110: SafeSport Core Course",ISNUMBER(C19)),IF(AND(MONTH(C19)&gt;=6,MONTH(C19)&lt;=7),"Taken in June or July: expires Dec 31, retake by then.",""),IF(AND(B19&lt;&gt;"",C19="",D19=""),"Enter the completion date or the expiry from the profile.",IF(AND(OR(B19="USA Gymnastics membership",B19="USASF coach membership",B19="Concussion education (U201)",B19="Other"),D19=""),"Type the expiry date from the coach's profile into Expiry override.","")))</f>
        <v/>
      </c>
    </row>
    <row r="20">
      <c r="A20" s="11" t="n"/>
      <c r="B20" s="11" t="n"/>
      <c r="C20" s="15" t="n"/>
      <c r="D20" s="15" t="n"/>
      <c r="E20" s="13">
        <f>IF(OR(A20="",B20=""),"",IF(D20&lt;&gt;"",D20,IF(C20="","",IF(B20="U101: Safety &amp; Risk Management",DATE(IF(MONTH(C20)&gt;=8,YEAR(C20),YEAR(C20)-1)+4,7,31),IF(B20="U110: SafeSport Core Course",IF(AND(MONTH(C20)&gt;=6,MONTH(C20)&lt;=7),DATE(YEAR(C20),12,31),IF(MONTH(C20)&gt;=8,DATE(YEAR(C20)+1,7,31),DATE(YEAR(C20),7,31))),IF(OR(B20="Background check",B20="Pro First Aid (U107)"),EDATE(C20,24),IF(B20="USASF credential",EDATE(C20,60),IF(OR(B20="U100: Fundamentals of Gymnastics Instruction",B20="U112: Coaching and Control"),"No expiry",""))))))))</f>
        <v/>
      </c>
      <c r="F20" s="10">
        <f>IF(ISNUMBER(E20),E20-TODAY(),"")</f>
        <v/>
      </c>
      <c r="G20" s="10">
        <f>IF(OR(A20="",B20=""),"",IF(E20="No expiry","DONE",IF(NOT(ISNUMBER(E20)),"NEEDS DATE",IF(F20&lt;0,"EXPIRED",IF(F20&lt;=Settings!$B$6,"DUE SOON","CURRENT")))))</f>
        <v/>
      </c>
      <c r="H20" s="14">
        <f>IF(AND(B20="U110: SafeSport Core Course",ISNUMBER(C20)),IF(AND(MONTH(C20)&gt;=6,MONTH(C20)&lt;=7),"Taken in June or July: expires Dec 31, retake by then.",""),IF(AND(B20&lt;&gt;"",C20="",D20=""),"Enter the completion date or the expiry from the profile.",IF(AND(OR(B20="USA Gymnastics membership",B20="USASF coach membership",B20="Concussion education (U201)",B20="Other"),D20=""),"Type the expiry date from the coach's profile into Expiry override.","")))</f>
        <v/>
      </c>
    </row>
    <row r="21">
      <c r="A21" s="11" t="n"/>
      <c r="B21" s="11" t="n"/>
      <c r="C21" s="15" t="n"/>
      <c r="D21" s="15" t="n"/>
      <c r="E21" s="13">
        <f>IF(OR(A21="",B21=""),"",IF(D21&lt;&gt;"",D21,IF(C21="","",IF(B21="U101: Safety &amp; Risk Management",DATE(IF(MONTH(C21)&gt;=8,YEAR(C21),YEAR(C21)-1)+4,7,31),IF(B21="U110: SafeSport Core Course",IF(AND(MONTH(C21)&gt;=6,MONTH(C21)&lt;=7),DATE(YEAR(C21),12,31),IF(MONTH(C21)&gt;=8,DATE(YEAR(C21)+1,7,31),DATE(YEAR(C21),7,31))),IF(OR(B21="Background check",B21="Pro First Aid (U107)"),EDATE(C21,24),IF(B21="USASF credential",EDATE(C21,60),IF(OR(B21="U100: Fundamentals of Gymnastics Instruction",B21="U112: Coaching and Control"),"No expiry",""))))))))</f>
        <v/>
      </c>
      <c r="F21" s="10">
        <f>IF(ISNUMBER(E21),E21-TODAY(),"")</f>
        <v/>
      </c>
      <c r="G21" s="10">
        <f>IF(OR(A21="",B21=""),"",IF(E21="No expiry","DONE",IF(NOT(ISNUMBER(E21)),"NEEDS DATE",IF(F21&lt;0,"EXPIRED",IF(F21&lt;=Settings!$B$6,"DUE SOON","CURRENT")))))</f>
        <v/>
      </c>
      <c r="H21" s="14">
        <f>IF(AND(B21="U110: SafeSport Core Course",ISNUMBER(C21)),IF(AND(MONTH(C21)&gt;=6,MONTH(C21)&lt;=7),"Taken in June or July: expires Dec 31, retake by then.",""),IF(AND(B21&lt;&gt;"",C21="",D21=""),"Enter the completion date or the expiry from the profile.",IF(AND(OR(B21="USA Gymnastics membership",B21="USASF coach membership",B21="Concussion education (U201)",B21="Other"),D21=""),"Type the expiry date from the coach's profile into Expiry override.","")))</f>
        <v/>
      </c>
    </row>
    <row r="22">
      <c r="A22" s="11" t="n"/>
      <c r="B22" s="11" t="n"/>
      <c r="C22" s="15" t="n"/>
      <c r="D22" s="15" t="n"/>
      <c r="E22" s="13">
        <f>IF(OR(A22="",B22=""),"",IF(D22&lt;&gt;"",D22,IF(C22="","",IF(B22="U101: Safety &amp; Risk Management",DATE(IF(MONTH(C22)&gt;=8,YEAR(C22),YEAR(C22)-1)+4,7,31),IF(B22="U110: SafeSport Core Course",IF(AND(MONTH(C22)&gt;=6,MONTH(C22)&lt;=7),DATE(YEAR(C22),12,31),IF(MONTH(C22)&gt;=8,DATE(YEAR(C22)+1,7,31),DATE(YEAR(C22),7,31))),IF(OR(B22="Background check",B22="Pro First Aid (U107)"),EDATE(C22,24),IF(B22="USASF credential",EDATE(C22,60),IF(OR(B22="U100: Fundamentals of Gymnastics Instruction",B22="U112: Coaching and Control"),"No expiry",""))))))))</f>
        <v/>
      </c>
      <c r="F22" s="10">
        <f>IF(ISNUMBER(E22),E22-TODAY(),"")</f>
        <v/>
      </c>
      <c r="G22" s="10">
        <f>IF(OR(A22="",B22=""),"",IF(E22="No expiry","DONE",IF(NOT(ISNUMBER(E22)),"NEEDS DATE",IF(F22&lt;0,"EXPIRED",IF(F22&lt;=Settings!$B$6,"DUE SOON","CURRENT")))))</f>
        <v/>
      </c>
      <c r="H22" s="14">
        <f>IF(AND(B22="U110: SafeSport Core Course",ISNUMBER(C22)),IF(AND(MONTH(C22)&gt;=6,MONTH(C22)&lt;=7),"Taken in June or July: expires Dec 31, retake by then.",""),IF(AND(B22&lt;&gt;"",C22="",D22=""),"Enter the completion date or the expiry from the profile.",IF(AND(OR(B22="USA Gymnastics membership",B22="USASF coach membership",B22="Concussion education (U201)",B22="Other"),D22=""),"Type the expiry date from the coach's profile into Expiry override.","")))</f>
        <v/>
      </c>
    </row>
    <row r="23">
      <c r="A23" s="11" t="n"/>
      <c r="B23" s="11" t="n"/>
      <c r="C23" s="15" t="n"/>
      <c r="D23" s="15" t="n"/>
      <c r="E23" s="13">
        <f>IF(OR(A23="",B23=""),"",IF(D23&lt;&gt;"",D23,IF(C23="","",IF(B23="U101: Safety &amp; Risk Management",DATE(IF(MONTH(C23)&gt;=8,YEAR(C23),YEAR(C23)-1)+4,7,31),IF(B23="U110: SafeSport Core Course",IF(AND(MONTH(C23)&gt;=6,MONTH(C23)&lt;=7),DATE(YEAR(C23),12,31),IF(MONTH(C23)&gt;=8,DATE(YEAR(C23)+1,7,31),DATE(YEAR(C23),7,31))),IF(OR(B23="Background check",B23="Pro First Aid (U107)"),EDATE(C23,24),IF(B23="USASF credential",EDATE(C23,60),IF(OR(B23="U100: Fundamentals of Gymnastics Instruction",B23="U112: Coaching and Control"),"No expiry",""))))))))</f>
        <v/>
      </c>
      <c r="F23" s="10">
        <f>IF(ISNUMBER(E23),E23-TODAY(),"")</f>
        <v/>
      </c>
      <c r="G23" s="10">
        <f>IF(OR(A23="",B23=""),"",IF(E23="No expiry","DONE",IF(NOT(ISNUMBER(E23)),"NEEDS DATE",IF(F23&lt;0,"EXPIRED",IF(F23&lt;=Settings!$B$6,"DUE SOON","CURRENT")))))</f>
        <v/>
      </c>
      <c r="H23" s="14">
        <f>IF(AND(B23="U110: SafeSport Core Course",ISNUMBER(C23)),IF(AND(MONTH(C23)&gt;=6,MONTH(C23)&lt;=7),"Taken in June or July: expires Dec 31, retake by then.",""),IF(AND(B23&lt;&gt;"",C23="",D23=""),"Enter the completion date or the expiry from the profile.",IF(AND(OR(B23="USA Gymnastics membership",B23="USASF coach membership",B23="Concussion education (U201)",B23="Other"),D23=""),"Type the expiry date from the coach's profile into Expiry override.","")))</f>
        <v/>
      </c>
    </row>
    <row r="24">
      <c r="A24" s="11" t="n"/>
      <c r="B24" s="11" t="n"/>
      <c r="C24" s="15" t="n"/>
      <c r="D24" s="15" t="n"/>
      <c r="E24" s="13">
        <f>IF(OR(A24="",B24=""),"",IF(D24&lt;&gt;"",D24,IF(C24="","",IF(B24="U101: Safety &amp; Risk Management",DATE(IF(MONTH(C24)&gt;=8,YEAR(C24),YEAR(C24)-1)+4,7,31),IF(B24="U110: SafeSport Core Course",IF(AND(MONTH(C24)&gt;=6,MONTH(C24)&lt;=7),DATE(YEAR(C24),12,31),IF(MONTH(C24)&gt;=8,DATE(YEAR(C24)+1,7,31),DATE(YEAR(C24),7,31))),IF(OR(B24="Background check",B24="Pro First Aid (U107)"),EDATE(C24,24),IF(B24="USASF credential",EDATE(C24,60),IF(OR(B24="U100: Fundamentals of Gymnastics Instruction",B24="U112: Coaching and Control"),"No expiry",""))))))))</f>
        <v/>
      </c>
      <c r="F24" s="10">
        <f>IF(ISNUMBER(E24),E24-TODAY(),"")</f>
        <v/>
      </c>
      <c r="G24" s="10">
        <f>IF(OR(A24="",B24=""),"",IF(E24="No expiry","DONE",IF(NOT(ISNUMBER(E24)),"NEEDS DATE",IF(F24&lt;0,"EXPIRED",IF(F24&lt;=Settings!$B$6,"DUE SOON","CURRENT")))))</f>
        <v/>
      </c>
      <c r="H24" s="14">
        <f>IF(AND(B24="U110: SafeSport Core Course",ISNUMBER(C24)),IF(AND(MONTH(C24)&gt;=6,MONTH(C24)&lt;=7),"Taken in June or July: expires Dec 31, retake by then.",""),IF(AND(B24&lt;&gt;"",C24="",D24=""),"Enter the completion date or the expiry from the profile.",IF(AND(OR(B24="USA Gymnastics membership",B24="USASF coach membership",B24="Concussion education (U201)",B24="Other"),D24=""),"Type the expiry date from the coach's profile into Expiry override.","")))</f>
        <v/>
      </c>
    </row>
    <row r="25">
      <c r="A25" s="11" t="n"/>
      <c r="B25" s="11" t="n"/>
      <c r="C25" s="15" t="n"/>
      <c r="D25" s="15" t="n"/>
      <c r="E25" s="13">
        <f>IF(OR(A25="",B25=""),"",IF(D25&lt;&gt;"",D25,IF(C25="","",IF(B25="U101: Safety &amp; Risk Management",DATE(IF(MONTH(C25)&gt;=8,YEAR(C25),YEAR(C25)-1)+4,7,31),IF(B25="U110: SafeSport Core Course",IF(AND(MONTH(C25)&gt;=6,MONTH(C25)&lt;=7),DATE(YEAR(C25),12,31),IF(MONTH(C25)&gt;=8,DATE(YEAR(C25)+1,7,31),DATE(YEAR(C25),7,31))),IF(OR(B25="Background check",B25="Pro First Aid (U107)"),EDATE(C25,24),IF(B25="USASF credential",EDATE(C25,60),IF(OR(B25="U100: Fundamentals of Gymnastics Instruction",B25="U112: Coaching and Control"),"No expiry",""))))))))</f>
        <v/>
      </c>
      <c r="F25" s="10">
        <f>IF(ISNUMBER(E25),E25-TODAY(),"")</f>
        <v/>
      </c>
      <c r="G25" s="10">
        <f>IF(OR(A25="",B25=""),"",IF(E25="No expiry","DONE",IF(NOT(ISNUMBER(E25)),"NEEDS DATE",IF(F25&lt;0,"EXPIRED",IF(F25&lt;=Settings!$B$6,"DUE SOON","CURRENT")))))</f>
        <v/>
      </c>
      <c r="H25" s="14">
        <f>IF(AND(B25="U110: SafeSport Core Course",ISNUMBER(C25)),IF(AND(MONTH(C25)&gt;=6,MONTH(C25)&lt;=7),"Taken in June or July: expires Dec 31, retake by then.",""),IF(AND(B25&lt;&gt;"",C25="",D25=""),"Enter the completion date or the expiry from the profile.",IF(AND(OR(B25="USA Gymnastics membership",B25="USASF coach membership",B25="Concussion education (U201)",B25="Other"),D25=""),"Type the expiry date from the coach's profile into Expiry override.","")))</f>
        <v/>
      </c>
    </row>
    <row r="26">
      <c r="A26" s="11" t="n"/>
      <c r="B26" s="11" t="n"/>
      <c r="C26" s="15" t="n"/>
      <c r="D26" s="15" t="n"/>
      <c r="E26" s="13">
        <f>IF(OR(A26="",B26=""),"",IF(D26&lt;&gt;"",D26,IF(C26="","",IF(B26="U101: Safety &amp; Risk Management",DATE(IF(MONTH(C26)&gt;=8,YEAR(C26),YEAR(C26)-1)+4,7,31),IF(B26="U110: SafeSport Core Course",IF(AND(MONTH(C26)&gt;=6,MONTH(C26)&lt;=7),DATE(YEAR(C26),12,31),IF(MONTH(C26)&gt;=8,DATE(YEAR(C26)+1,7,31),DATE(YEAR(C26),7,31))),IF(OR(B26="Background check",B26="Pro First Aid (U107)"),EDATE(C26,24),IF(B26="USASF credential",EDATE(C26,60),IF(OR(B26="U100: Fundamentals of Gymnastics Instruction",B26="U112: Coaching and Control"),"No expiry",""))))))))</f>
        <v/>
      </c>
      <c r="F26" s="10">
        <f>IF(ISNUMBER(E26),E26-TODAY(),"")</f>
        <v/>
      </c>
      <c r="G26" s="10">
        <f>IF(OR(A26="",B26=""),"",IF(E26="No expiry","DONE",IF(NOT(ISNUMBER(E26)),"NEEDS DATE",IF(F26&lt;0,"EXPIRED",IF(F26&lt;=Settings!$B$6,"DUE SOON","CURRENT")))))</f>
        <v/>
      </c>
      <c r="H26" s="14">
        <f>IF(AND(B26="U110: SafeSport Core Course",ISNUMBER(C26)),IF(AND(MONTH(C26)&gt;=6,MONTH(C26)&lt;=7),"Taken in June or July: expires Dec 31, retake by then.",""),IF(AND(B26&lt;&gt;"",C26="",D26=""),"Enter the completion date or the expiry from the profile.",IF(AND(OR(B26="USA Gymnastics membership",B26="USASF coach membership",B26="Concussion education (U201)",B26="Other"),D26=""),"Type the expiry date from the coach's profile into Expiry override.","")))</f>
        <v/>
      </c>
    </row>
    <row r="27">
      <c r="A27" s="11" t="n"/>
      <c r="B27" s="11" t="n"/>
      <c r="C27" s="15" t="n"/>
      <c r="D27" s="15" t="n"/>
      <c r="E27" s="13">
        <f>IF(OR(A27="",B27=""),"",IF(D27&lt;&gt;"",D27,IF(C27="","",IF(B27="U101: Safety &amp; Risk Management",DATE(IF(MONTH(C27)&gt;=8,YEAR(C27),YEAR(C27)-1)+4,7,31),IF(B27="U110: SafeSport Core Course",IF(AND(MONTH(C27)&gt;=6,MONTH(C27)&lt;=7),DATE(YEAR(C27),12,31),IF(MONTH(C27)&gt;=8,DATE(YEAR(C27)+1,7,31),DATE(YEAR(C27),7,31))),IF(OR(B27="Background check",B27="Pro First Aid (U107)"),EDATE(C27,24),IF(B27="USASF credential",EDATE(C27,60),IF(OR(B27="U100: Fundamentals of Gymnastics Instruction",B27="U112: Coaching and Control"),"No expiry",""))))))))</f>
        <v/>
      </c>
      <c r="F27" s="10">
        <f>IF(ISNUMBER(E27),E27-TODAY(),"")</f>
        <v/>
      </c>
      <c r="G27" s="10">
        <f>IF(OR(A27="",B27=""),"",IF(E27="No expiry","DONE",IF(NOT(ISNUMBER(E27)),"NEEDS DATE",IF(F27&lt;0,"EXPIRED",IF(F27&lt;=Settings!$B$6,"DUE SOON","CURRENT")))))</f>
        <v/>
      </c>
      <c r="H27" s="14">
        <f>IF(AND(B27="U110: SafeSport Core Course",ISNUMBER(C27)),IF(AND(MONTH(C27)&gt;=6,MONTH(C27)&lt;=7),"Taken in June or July: expires Dec 31, retake by then.",""),IF(AND(B27&lt;&gt;"",C27="",D27=""),"Enter the completion date or the expiry from the profile.",IF(AND(OR(B27="USA Gymnastics membership",B27="USASF coach membership",B27="Concussion education (U201)",B27="Other"),D27=""),"Type the expiry date from the coach's profile into Expiry override.","")))</f>
        <v/>
      </c>
    </row>
    <row r="28">
      <c r="A28" s="11" t="n"/>
      <c r="B28" s="11" t="n"/>
      <c r="C28" s="15" t="n"/>
      <c r="D28" s="15" t="n"/>
      <c r="E28" s="13">
        <f>IF(OR(A28="",B28=""),"",IF(D28&lt;&gt;"",D28,IF(C28="","",IF(B28="U101: Safety &amp; Risk Management",DATE(IF(MONTH(C28)&gt;=8,YEAR(C28),YEAR(C28)-1)+4,7,31),IF(B28="U110: SafeSport Core Course",IF(AND(MONTH(C28)&gt;=6,MONTH(C28)&lt;=7),DATE(YEAR(C28),12,31),IF(MONTH(C28)&gt;=8,DATE(YEAR(C28)+1,7,31),DATE(YEAR(C28),7,31))),IF(OR(B28="Background check",B28="Pro First Aid (U107)"),EDATE(C28,24),IF(B28="USASF credential",EDATE(C28,60),IF(OR(B28="U100: Fundamentals of Gymnastics Instruction",B28="U112: Coaching and Control"),"No expiry",""))))))))</f>
        <v/>
      </c>
      <c r="F28" s="10">
        <f>IF(ISNUMBER(E28),E28-TODAY(),"")</f>
        <v/>
      </c>
      <c r="G28" s="10">
        <f>IF(OR(A28="",B28=""),"",IF(E28="No expiry","DONE",IF(NOT(ISNUMBER(E28)),"NEEDS DATE",IF(F28&lt;0,"EXPIRED",IF(F28&lt;=Settings!$B$6,"DUE SOON","CURRENT")))))</f>
        <v/>
      </c>
      <c r="H28" s="14">
        <f>IF(AND(B28="U110: SafeSport Core Course",ISNUMBER(C28)),IF(AND(MONTH(C28)&gt;=6,MONTH(C28)&lt;=7),"Taken in June or July: expires Dec 31, retake by then.",""),IF(AND(B28&lt;&gt;"",C28="",D28=""),"Enter the completion date or the expiry from the profile.",IF(AND(OR(B28="USA Gymnastics membership",B28="USASF coach membership",B28="Concussion education (U201)",B28="Other"),D28=""),"Type the expiry date from the coach's profile into Expiry override.","")))</f>
        <v/>
      </c>
    </row>
    <row r="29">
      <c r="A29" s="11" t="n"/>
      <c r="B29" s="11" t="n"/>
      <c r="C29" s="15" t="n"/>
      <c r="D29" s="15" t="n"/>
      <c r="E29" s="13">
        <f>IF(OR(A29="",B29=""),"",IF(D29&lt;&gt;"",D29,IF(C29="","",IF(B29="U101: Safety &amp; Risk Management",DATE(IF(MONTH(C29)&gt;=8,YEAR(C29),YEAR(C29)-1)+4,7,31),IF(B29="U110: SafeSport Core Course",IF(AND(MONTH(C29)&gt;=6,MONTH(C29)&lt;=7),DATE(YEAR(C29),12,31),IF(MONTH(C29)&gt;=8,DATE(YEAR(C29)+1,7,31),DATE(YEAR(C29),7,31))),IF(OR(B29="Background check",B29="Pro First Aid (U107)"),EDATE(C29,24),IF(B29="USASF credential",EDATE(C29,60),IF(OR(B29="U100: Fundamentals of Gymnastics Instruction",B29="U112: Coaching and Control"),"No expiry",""))))))))</f>
        <v/>
      </c>
      <c r="F29" s="10">
        <f>IF(ISNUMBER(E29),E29-TODAY(),"")</f>
        <v/>
      </c>
      <c r="G29" s="10">
        <f>IF(OR(A29="",B29=""),"",IF(E29="No expiry","DONE",IF(NOT(ISNUMBER(E29)),"NEEDS DATE",IF(F29&lt;0,"EXPIRED",IF(F29&lt;=Settings!$B$6,"DUE SOON","CURRENT")))))</f>
        <v/>
      </c>
      <c r="H29" s="14">
        <f>IF(AND(B29="U110: SafeSport Core Course",ISNUMBER(C29)),IF(AND(MONTH(C29)&gt;=6,MONTH(C29)&lt;=7),"Taken in June or July: expires Dec 31, retake by then.",""),IF(AND(B29&lt;&gt;"",C29="",D29=""),"Enter the completion date or the expiry from the profile.",IF(AND(OR(B29="USA Gymnastics membership",B29="USASF coach membership",B29="Concussion education (U201)",B29="Other"),D29=""),"Type the expiry date from the coach's profile into Expiry override.","")))</f>
        <v/>
      </c>
    </row>
    <row r="30">
      <c r="A30" s="11" t="n"/>
      <c r="B30" s="11" t="n"/>
      <c r="C30" s="15" t="n"/>
      <c r="D30" s="15" t="n"/>
      <c r="E30" s="13">
        <f>IF(OR(A30="",B30=""),"",IF(D30&lt;&gt;"",D30,IF(C30="","",IF(B30="U101: Safety &amp; Risk Management",DATE(IF(MONTH(C30)&gt;=8,YEAR(C30),YEAR(C30)-1)+4,7,31),IF(B30="U110: SafeSport Core Course",IF(AND(MONTH(C30)&gt;=6,MONTH(C30)&lt;=7),DATE(YEAR(C30),12,31),IF(MONTH(C30)&gt;=8,DATE(YEAR(C30)+1,7,31),DATE(YEAR(C30),7,31))),IF(OR(B30="Background check",B30="Pro First Aid (U107)"),EDATE(C30,24),IF(B30="USASF credential",EDATE(C30,60),IF(OR(B30="U100: Fundamentals of Gymnastics Instruction",B30="U112: Coaching and Control"),"No expiry",""))))))))</f>
        <v/>
      </c>
      <c r="F30" s="10">
        <f>IF(ISNUMBER(E30),E30-TODAY(),"")</f>
        <v/>
      </c>
      <c r="G30" s="10">
        <f>IF(OR(A30="",B30=""),"",IF(E30="No expiry","DONE",IF(NOT(ISNUMBER(E30)),"NEEDS DATE",IF(F30&lt;0,"EXPIRED",IF(F30&lt;=Settings!$B$6,"DUE SOON","CURRENT")))))</f>
        <v/>
      </c>
      <c r="H30" s="14">
        <f>IF(AND(B30="U110: SafeSport Core Course",ISNUMBER(C30)),IF(AND(MONTH(C30)&gt;=6,MONTH(C30)&lt;=7),"Taken in June or July: expires Dec 31, retake by then.",""),IF(AND(B30&lt;&gt;"",C30="",D30=""),"Enter the completion date or the expiry from the profile.",IF(AND(OR(B30="USA Gymnastics membership",B30="USASF coach membership",B30="Concussion education (U201)",B30="Other"),D30=""),"Type the expiry date from the coach's profile into Expiry override.","")))</f>
        <v/>
      </c>
    </row>
    <row r="31">
      <c r="A31" s="11" t="n"/>
      <c r="B31" s="11" t="n"/>
      <c r="C31" s="15" t="n"/>
      <c r="D31" s="15" t="n"/>
      <c r="E31" s="13">
        <f>IF(OR(A31="",B31=""),"",IF(D31&lt;&gt;"",D31,IF(C31="","",IF(B31="U101: Safety &amp; Risk Management",DATE(IF(MONTH(C31)&gt;=8,YEAR(C31),YEAR(C31)-1)+4,7,31),IF(B31="U110: SafeSport Core Course",IF(AND(MONTH(C31)&gt;=6,MONTH(C31)&lt;=7),DATE(YEAR(C31),12,31),IF(MONTH(C31)&gt;=8,DATE(YEAR(C31)+1,7,31),DATE(YEAR(C31),7,31))),IF(OR(B31="Background check",B31="Pro First Aid (U107)"),EDATE(C31,24),IF(B31="USASF credential",EDATE(C31,60),IF(OR(B31="U100: Fundamentals of Gymnastics Instruction",B31="U112: Coaching and Control"),"No expiry",""))))))))</f>
        <v/>
      </c>
      <c r="F31" s="10">
        <f>IF(ISNUMBER(E31),E31-TODAY(),"")</f>
        <v/>
      </c>
      <c r="G31" s="10">
        <f>IF(OR(A31="",B31=""),"",IF(E31="No expiry","DONE",IF(NOT(ISNUMBER(E31)),"NEEDS DATE",IF(F31&lt;0,"EXPIRED",IF(F31&lt;=Settings!$B$6,"DUE SOON","CURRENT")))))</f>
        <v/>
      </c>
      <c r="H31" s="14">
        <f>IF(AND(B31="U110: SafeSport Core Course",ISNUMBER(C31)),IF(AND(MONTH(C31)&gt;=6,MONTH(C31)&lt;=7),"Taken in June or July: expires Dec 31, retake by then.",""),IF(AND(B31&lt;&gt;"",C31="",D31=""),"Enter the completion date or the expiry from the profile.",IF(AND(OR(B31="USA Gymnastics membership",B31="USASF coach membership",B31="Concussion education (U201)",B31="Other"),D31=""),"Type the expiry date from the coach's profile into Expiry override.","")))</f>
        <v/>
      </c>
    </row>
    <row r="32">
      <c r="A32" s="11" t="n"/>
      <c r="B32" s="11" t="n"/>
      <c r="C32" s="15" t="n"/>
      <c r="D32" s="15" t="n"/>
      <c r="E32" s="13">
        <f>IF(OR(A32="",B32=""),"",IF(D32&lt;&gt;"",D32,IF(C32="","",IF(B32="U101: Safety &amp; Risk Management",DATE(IF(MONTH(C32)&gt;=8,YEAR(C32),YEAR(C32)-1)+4,7,31),IF(B32="U110: SafeSport Core Course",IF(AND(MONTH(C32)&gt;=6,MONTH(C32)&lt;=7),DATE(YEAR(C32),12,31),IF(MONTH(C32)&gt;=8,DATE(YEAR(C32)+1,7,31),DATE(YEAR(C32),7,31))),IF(OR(B32="Background check",B32="Pro First Aid (U107)"),EDATE(C32,24),IF(B32="USASF credential",EDATE(C32,60),IF(OR(B32="U100: Fundamentals of Gymnastics Instruction",B32="U112: Coaching and Control"),"No expiry",""))))))))</f>
        <v/>
      </c>
      <c r="F32" s="10">
        <f>IF(ISNUMBER(E32),E32-TODAY(),"")</f>
        <v/>
      </c>
      <c r="G32" s="10">
        <f>IF(OR(A32="",B32=""),"",IF(E32="No expiry","DONE",IF(NOT(ISNUMBER(E32)),"NEEDS DATE",IF(F32&lt;0,"EXPIRED",IF(F32&lt;=Settings!$B$6,"DUE SOON","CURRENT")))))</f>
        <v/>
      </c>
      <c r="H32" s="14">
        <f>IF(AND(B32="U110: SafeSport Core Course",ISNUMBER(C32)),IF(AND(MONTH(C32)&gt;=6,MONTH(C32)&lt;=7),"Taken in June or July: expires Dec 31, retake by then.",""),IF(AND(B32&lt;&gt;"",C32="",D32=""),"Enter the completion date or the expiry from the profile.",IF(AND(OR(B32="USA Gymnastics membership",B32="USASF coach membership",B32="Concussion education (U201)",B32="Other"),D32=""),"Type the expiry date from the coach's profile into Expiry override.","")))</f>
        <v/>
      </c>
    </row>
    <row r="33">
      <c r="A33" s="11" t="n"/>
      <c r="B33" s="11" t="n"/>
      <c r="C33" s="15" t="n"/>
      <c r="D33" s="15" t="n"/>
      <c r="E33" s="13">
        <f>IF(OR(A33="",B33=""),"",IF(D33&lt;&gt;"",D33,IF(C33="","",IF(B33="U101: Safety &amp; Risk Management",DATE(IF(MONTH(C33)&gt;=8,YEAR(C33),YEAR(C33)-1)+4,7,31),IF(B33="U110: SafeSport Core Course",IF(AND(MONTH(C33)&gt;=6,MONTH(C33)&lt;=7),DATE(YEAR(C33),12,31),IF(MONTH(C33)&gt;=8,DATE(YEAR(C33)+1,7,31),DATE(YEAR(C33),7,31))),IF(OR(B33="Background check",B33="Pro First Aid (U107)"),EDATE(C33,24),IF(B33="USASF credential",EDATE(C33,60),IF(OR(B33="U100: Fundamentals of Gymnastics Instruction",B33="U112: Coaching and Control"),"No expiry",""))))))))</f>
        <v/>
      </c>
      <c r="F33" s="10">
        <f>IF(ISNUMBER(E33),E33-TODAY(),"")</f>
        <v/>
      </c>
      <c r="G33" s="10">
        <f>IF(OR(A33="",B33=""),"",IF(E33="No expiry","DONE",IF(NOT(ISNUMBER(E33)),"NEEDS DATE",IF(F33&lt;0,"EXPIRED",IF(F33&lt;=Settings!$B$6,"DUE SOON","CURRENT")))))</f>
        <v/>
      </c>
      <c r="H33" s="14">
        <f>IF(AND(B33="U110: SafeSport Core Course",ISNUMBER(C33)),IF(AND(MONTH(C33)&gt;=6,MONTH(C33)&lt;=7),"Taken in June or July: expires Dec 31, retake by then.",""),IF(AND(B33&lt;&gt;"",C33="",D33=""),"Enter the completion date or the expiry from the profile.",IF(AND(OR(B33="USA Gymnastics membership",B33="USASF coach membership",B33="Concussion education (U201)",B33="Other"),D33=""),"Type the expiry date from the coach's profile into Expiry override.","")))</f>
        <v/>
      </c>
    </row>
    <row r="34">
      <c r="A34" s="11" t="n"/>
      <c r="B34" s="11" t="n"/>
      <c r="C34" s="15" t="n"/>
      <c r="D34" s="15" t="n"/>
      <c r="E34" s="13">
        <f>IF(OR(A34="",B34=""),"",IF(D34&lt;&gt;"",D34,IF(C34="","",IF(B34="U101: Safety &amp; Risk Management",DATE(IF(MONTH(C34)&gt;=8,YEAR(C34),YEAR(C34)-1)+4,7,31),IF(B34="U110: SafeSport Core Course",IF(AND(MONTH(C34)&gt;=6,MONTH(C34)&lt;=7),DATE(YEAR(C34),12,31),IF(MONTH(C34)&gt;=8,DATE(YEAR(C34)+1,7,31),DATE(YEAR(C34),7,31))),IF(OR(B34="Background check",B34="Pro First Aid (U107)"),EDATE(C34,24),IF(B34="USASF credential",EDATE(C34,60),IF(OR(B34="U100: Fundamentals of Gymnastics Instruction",B34="U112: Coaching and Control"),"No expiry",""))))))))</f>
        <v/>
      </c>
      <c r="F34" s="10">
        <f>IF(ISNUMBER(E34),E34-TODAY(),"")</f>
        <v/>
      </c>
      <c r="G34" s="10">
        <f>IF(OR(A34="",B34=""),"",IF(E34="No expiry","DONE",IF(NOT(ISNUMBER(E34)),"NEEDS DATE",IF(F34&lt;0,"EXPIRED",IF(F34&lt;=Settings!$B$6,"DUE SOON","CURRENT")))))</f>
        <v/>
      </c>
      <c r="H34" s="14">
        <f>IF(AND(B34="U110: SafeSport Core Course",ISNUMBER(C34)),IF(AND(MONTH(C34)&gt;=6,MONTH(C34)&lt;=7),"Taken in June or July: expires Dec 31, retake by then.",""),IF(AND(B34&lt;&gt;"",C34="",D34=""),"Enter the completion date or the expiry from the profile.",IF(AND(OR(B34="USA Gymnastics membership",B34="USASF coach membership",B34="Concussion education (U201)",B34="Other"),D34=""),"Type the expiry date from the coach's profile into Expiry override.","")))</f>
        <v/>
      </c>
    </row>
    <row r="35">
      <c r="A35" s="11" t="n"/>
      <c r="B35" s="11" t="n"/>
      <c r="C35" s="15" t="n"/>
      <c r="D35" s="15" t="n"/>
      <c r="E35" s="13">
        <f>IF(OR(A35="",B35=""),"",IF(D35&lt;&gt;"",D35,IF(C35="","",IF(B35="U101: Safety &amp; Risk Management",DATE(IF(MONTH(C35)&gt;=8,YEAR(C35),YEAR(C35)-1)+4,7,31),IF(B35="U110: SafeSport Core Course",IF(AND(MONTH(C35)&gt;=6,MONTH(C35)&lt;=7),DATE(YEAR(C35),12,31),IF(MONTH(C35)&gt;=8,DATE(YEAR(C35)+1,7,31),DATE(YEAR(C35),7,31))),IF(OR(B35="Background check",B35="Pro First Aid (U107)"),EDATE(C35,24),IF(B35="USASF credential",EDATE(C35,60),IF(OR(B35="U100: Fundamentals of Gymnastics Instruction",B35="U112: Coaching and Control"),"No expiry",""))))))))</f>
        <v/>
      </c>
      <c r="F35" s="10">
        <f>IF(ISNUMBER(E35),E35-TODAY(),"")</f>
        <v/>
      </c>
      <c r="G35" s="10">
        <f>IF(OR(A35="",B35=""),"",IF(E35="No expiry","DONE",IF(NOT(ISNUMBER(E35)),"NEEDS DATE",IF(F35&lt;0,"EXPIRED",IF(F35&lt;=Settings!$B$6,"DUE SOON","CURRENT")))))</f>
        <v/>
      </c>
      <c r="H35" s="14">
        <f>IF(AND(B35="U110: SafeSport Core Course",ISNUMBER(C35)),IF(AND(MONTH(C35)&gt;=6,MONTH(C35)&lt;=7),"Taken in June or July: expires Dec 31, retake by then.",""),IF(AND(B35&lt;&gt;"",C35="",D35=""),"Enter the completion date or the expiry from the profile.",IF(AND(OR(B35="USA Gymnastics membership",B35="USASF coach membership",B35="Concussion education (U201)",B35="Other"),D35=""),"Type the expiry date from the coach's profile into Expiry override.","")))</f>
        <v/>
      </c>
    </row>
    <row r="36">
      <c r="A36" s="11" t="n"/>
      <c r="B36" s="11" t="n"/>
      <c r="C36" s="15" t="n"/>
      <c r="D36" s="15" t="n"/>
      <c r="E36" s="13">
        <f>IF(OR(A36="",B36=""),"",IF(D36&lt;&gt;"",D36,IF(C36="","",IF(B36="U101: Safety &amp; Risk Management",DATE(IF(MONTH(C36)&gt;=8,YEAR(C36),YEAR(C36)-1)+4,7,31),IF(B36="U110: SafeSport Core Course",IF(AND(MONTH(C36)&gt;=6,MONTH(C36)&lt;=7),DATE(YEAR(C36),12,31),IF(MONTH(C36)&gt;=8,DATE(YEAR(C36)+1,7,31),DATE(YEAR(C36),7,31))),IF(OR(B36="Background check",B36="Pro First Aid (U107)"),EDATE(C36,24),IF(B36="USASF credential",EDATE(C36,60),IF(OR(B36="U100: Fundamentals of Gymnastics Instruction",B36="U112: Coaching and Control"),"No expiry",""))))))))</f>
        <v/>
      </c>
      <c r="F36" s="10">
        <f>IF(ISNUMBER(E36),E36-TODAY(),"")</f>
        <v/>
      </c>
      <c r="G36" s="10">
        <f>IF(OR(A36="",B36=""),"",IF(E36="No expiry","DONE",IF(NOT(ISNUMBER(E36)),"NEEDS DATE",IF(F36&lt;0,"EXPIRED",IF(F36&lt;=Settings!$B$6,"DUE SOON","CURRENT")))))</f>
        <v/>
      </c>
      <c r="H36" s="14">
        <f>IF(AND(B36="U110: SafeSport Core Course",ISNUMBER(C36)),IF(AND(MONTH(C36)&gt;=6,MONTH(C36)&lt;=7),"Taken in June or July: expires Dec 31, retake by then.",""),IF(AND(B36&lt;&gt;"",C36="",D36=""),"Enter the completion date or the expiry from the profile.",IF(AND(OR(B36="USA Gymnastics membership",B36="USASF coach membership",B36="Concussion education (U201)",B36="Other"),D36=""),"Type the expiry date from the coach's profile into Expiry override.","")))</f>
        <v/>
      </c>
    </row>
    <row r="37">
      <c r="A37" s="11" t="n"/>
      <c r="B37" s="11" t="n"/>
      <c r="C37" s="15" t="n"/>
      <c r="D37" s="15" t="n"/>
      <c r="E37" s="13">
        <f>IF(OR(A37="",B37=""),"",IF(D37&lt;&gt;"",D37,IF(C37="","",IF(B37="U101: Safety &amp; Risk Management",DATE(IF(MONTH(C37)&gt;=8,YEAR(C37),YEAR(C37)-1)+4,7,31),IF(B37="U110: SafeSport Core Course",IF(AND(MONTH(C37)&gt;=6,MONTH(C37)&lt;=7),DATE(YEAR(C37),12,31),IF(MONTH(C37)&gt;=8,DATE(YEAR(C37)+1,7,31),DATE(YEAR(C37),7,31))),IF(OR(B37="Background check",B37="Pro First Aid (U107)"),EDATE(C37,24),IF(B37="USASF credential",EDATE(C37,60),IF(OR(B37="U100: Fundamentals of Gymnastics Instruction",B37="U112: Coaching and Control"),"No expiry",""))))))))</f>
        <v/>
      </c>
      <c r="F37" s="10">
        <f>IF(ISNUMBER(E37),E37-TODAY(),"")</f>
        <v/>
      </c>
      <c r="G37" s="10">
        <f>IF(OR(A37="",B37=""),"",IF(E37="No expiry","DONE",IF(NOT(ISNUMBER(E37)),"NEEDS DATE",IF(F37&lt;0,"EXPIRED",IF(F37&lt;=Settings!$B$6,"DUE SOON","CURRENT")))))</f>
        <v/>
      </c>
      <c r="H37" s="14">
        <f>IF(AND(B37="U110: SafeSport Core Course",ISNUMBER(C37)),IF(AND(MONTH(C37)&gt;=6,MONTH(C37)&lt;=7),"Taken in June or July: expires Dec 31, retake by then.",""),IF(AND(B37&lt;&gt;"",C37="",D37=""),"Enter the completion date or the expiry from the profile.",IF(AND(OR(B37="USA Gymnastics membership",B37="USASF coach membership",B37="Concussion education (U201)",B37="Other"),D37=""),"Type the expiry date from the coach's profile into Expiry override.","")))</f>
        <v/>
      </c>
    </row>
    <row r="38">
      <c r="A38" s="11" t="n"/>
      <c r="B38" s="11" t="n"/>
      <c r="C38" s="15" t="n"/>
      <c r="D38" s="15" t="n"/>
      <c r="E38" s="13">
        <f>IF(OR(A38="",B38=""),"",IF(D38&lt;&gt;"",D38,IF(C38="","",IF(B38="U101: Safety &amp; Risk Management",DATE(IF(MONTH(C38)&gt;=8,YEAR(C38),YEAR(C38)-1)+4,7,31),IF(B38="U110: SafeSport Core Course",IF(AND(MONTH(C38)&gt;=6,MONTH(C38)&lt;=7),DATE(YEAR(C38),12,31),IF(MONTH(C38)&gt;=8,DATE(YEAR(C38)+1,7,31),DATE(YEAR(C38),7,31))),IF(OR(B38="Background check",B38="Pro First Aid (U107)"),EDATE(C38,24),IF(B38="USASF credential",EDATE(C38,60),IF(OR(B38="U100: Fundamentals of Gymnastics Instruction",B38="U112: Coaching and Control"),"No expiry",""))))))))</f>
        <v/>
      </c>
      <c r="F38" s="10">
        <f>IF(ISNUMBER(E38),E38-TODAY(),"")</f>
        <v/>
      </c>
      <c r="G38" s="10">
        <f>IF(OR(A38="",B38=""),"",IF(E38="No expiry","DONE",IF(NOT(ISNUMBER(E38)),"NEEDS DATE",IF(F38&lt;0,"EXPIRED",IF(F38&lt;=Settings!$B$6,"DUE SOON","CURRENT")))))</f>
        <v/>
      </c>
      <c r="H38" s="14">
        <f>IF(AND(B38="U110: SafeSport Core Course",ISNUMBER(C38)),IF(AND(MONTH(C38)&gt;=6,MONTH(C38)&lt;=7),"Taken in June or July: expires Dec 31, retake by then.",""),IF(AND(B38&lt;&gt;"",C38="",D38=""),"Enter the completion date or the expiry from the profile.",IF(AND(OR(B38="USA Gymnastics membership",B38="USASF coach membership",B38="Concussion education (U201)",B38="Other"),D38=""),"Type the expiry date from the coach's profile into Expiry override.","")))</f>
        <v/>
      </c>
    </row>
    <row r="39">
      <c r="A39" s="11" t="n"/>
      <c r="B39" s="11" t="n"/>
      <c r="C39" s="15" t="n"/>
      <c r="D39" s="15" t="n"/>
      <c r="E39" s="13">
        <f>IF(OR(A39="",B39=""),"",IF(D39&lt;&gt;"",D39,IF(C39="","",IF(B39="U101: Safety &amp; Risk Management",DATE(IF(MONTH(C39)&gt;=8,YEAR(C39),YEAR(C39)-1)+4,7,31),IF(B39="U110: SafeSport Core Course",IF(AND(MONTH(C39)&gt;=6,MONTH(C39)&lt;=7),DATE(YEAR(C39),12,31),IF(MONTH(C39)&gt;=8,DATE(YEAR(C39)+1,7,31),DATE(YEAR(C39),7,31))),IF(OR(B39="Background check",B39="Pro First Aid (U107)"),EDATE(C39,24),IF(B39="USASF credential",EDATE(C39,60),IF(OR(B39="U100: Fundamentals of Gymnastics Instruction",B39="U112: Coaching and Control"),"No expiry",""))))))))</f>
        <v/>
      </c>
      <c r="F39" s="10">
        <f>IF(ISNUMBER(E39),E39-TODAY(),"")</f>
        <v/>
      </c>
      <c r="G39" s="10">
        <f>IF(OR(A39="",B39=""),"",IF(E39="No expiry","DONE",IF(NOT(ISNUMBER(E39)),"NEEDS DATE",IF(F39&lt;0,"EXPIRED",IF(F39&lt;=Settings!$B$6,"DUE SOON","CURRENT")))))</f>
        <v/>
      </c>
      <c r="H39" s="14">
        <f>IF(AND(B39="U110: SafeSport Core Course",ISNUMBER(C39)),IF(AND(MONTH(C39)&gt;=6,MONTH(C39)&lt;=7),"Taken in June or July: expires Dec 31, retake by then.",""),IF(AND(B39&lt;&gt;"",C39="",D39=""),"Enter the completion date or the expiry from the profile.",IF(AND(OR(B39="USA Gymnastics membership",B39="USASF coach membership",B39="Concussion education (U201)",B39="Other"),D39=""),"Type the expiry date from the coach's profile into Expiry override.","")))</f>
        <v/>
      </c>
    </row>
    <row r="40">
      <c r="A40" s="11" t="n"/>
      <c r="B40" s="11" t="n"/>
      <c r="C40" s="15" t="n"/>
      <c r="D40" s="15" t="n"/>
      <c r="E40" s="13">
        <f>IF(OR(A40="",B40=""),"",IF(D40&lt;&gt;"",D40,IF(C40="","",IF(B40="U101: Safety &amp; Risk Management",DATE(IF(MONTH(C40)&gt;=8,YEAR(C40),YEAR(C40)-1)+4,7,31),IF(B40="U110: SafeSport Core Course",IF(AND(MONTH(C40)&gt;=6,MONTH(C40)&lt;=7),DATE(YEAR(C40),12,31),IF(MONTH(C40)&gt;=8,DATE(YEAR(C40)+1,7,31),DATE(YEAR(C40),7,31))),IF(OR(B40="Background check",B40="Pro First Aid (U107)"),EDATE(C40,24),IF(B40="USASF credential",EDATE(C40,60),IF(OR(B40="U100: Fundamentals of Gymnastics Instruction",B40="U112: Coaching and Control"),"No expiry",""))))))))</f>
        <v/>
      </c>
      <c r="F40" s="10">
        <f>IF(ISNUMBER(E40),E40-TODAY(),"")</f>
        <v/>
      </c>
      <c r="G40" s="10">
        <f>IF(OR(A40="",B40=""),"",IF(E40="No expiry","DONE",IF(NOT(ISNUMBER(E40)),"NEEDS DATE",IF(F40&lt;0,"EXPIRED",IF(F40&lt;=Settings!$B$6,"DUE SOON","CURRENT")))))</f>
        <v/>
      </c>
      <c r="H40" s="14">
        <f>IF(AND(B40="U110: SafeSport Core Course",ISNUMBER(C40)),IF(AND(MONTH(C40)&gt;=6,MONTH(C40)&lt;=7),"Taken in June or July: expires Dec 31, retake by then.",""),IF(AND(B40&lt;&gt;"",C40="",D40=""),"Enter the completion date or the expiry from the profile.",IF(AND(OR(B40="USA Gymnastics membership",B40="USASF coach membership",B40="Concussion education (U201)",B40="Other"),D40=""),"Type the expiry date from the coach's profile into Expiry override.","")))</f>
        <v/>
      </c>
    </row>
    <row r="41">
      <c r="A41" s="11" t="n"/>
      <c r="B41" s="11" t="n"/>
      <c r="C41" s="15" t="n"/>
      <c r="D41" s="15" t="n"/>
      <c r="E41" s="13">
        <f>IF(OR(A41="",B41=""),"",IF(D41&lt;&gt;"",D41,IF(C41="","",IF(B41="U101: Safety &amp; Risk Management",DATE(IF(MONTH(C41)&gt;=8,YEAR(C41),YEAR(C41)-1)+4,7,31),IF(B41="U110: SafeSport Core Course",IF(AND(MONTH(C41)&gt;=6,MONTH(C41)&lt;=7),DATE(YEAR(C41),12,31),IF(MONTH(C41)&gt;=8,DATE(YEAR(C41)+1,7,31),DATE(YEAR(C41),7,31))),IF(OR(B41="Background check",B41="Pro First Aid (U107)"),EDATE(C41,24),IF(B41="USASF credential",EDATE(C41,60),IF(OR(B41="U100: Fundamentals of Gymnastics Instruction",B41="U112: Coaching and Control"),"No expiry",""))))))))</f>
        <v/>
      </c>
      <c r="F41" s="10">
        <f>IF(ISNUMBER(E41),E41-TODAY(),"")</f>
        <v/>
      </c>
      <c r="G41" s="10">
        <f>IF(OR(A41="",B41=""),"",IF(E41="No expiry","DONE",IF(NOT(ISNUMBER(E41)),"NEEDS DATE",IF(F41&lt;0,"EXPIRED",IF(F41&lt;=Settings!$B$6,"DUE SOON","CURRENT")))))</f>
        <v/>
      </c>
      <c r="H41" s="14">
        <f>IF(AND(B41="U110: SafeSport Core Course",ISNUMBER(C41)),IF(AND(MONTH(C41)&gt;=6,MONTH(C41)&lt;=7),"Taken in June or July: expires Dec 31, retake by then.",""),IF(AND(B41&lt;&gt;"",C41="",D41=""),"Enter the completion date or the expiry from the profile.",IF(AND(OR(B41="USA Gymnastics membership",B41="USASF coach membership",B41="Concussion education (U201)",B41="Other"),D41=""),"Type the expiry date from the coach's profile into Expiry override.","")))</f>
        <v/>
      </c>
    </row>
    <row r="42">
      <c r="A42" s="11" t="n"/>
      <c r="B42" s="11" t="n"/>
      <c r="C42" s="15" t="n"/>
      <c r="D42" s="15" t="n"/>
      <c r="E42" s="13">
        <f>IF(OR(A42="",B42=""),"",IF(D42&lt;&gt;"",D42,IF(C42="","",IF(B42="U101: Safety &amp; Risk Management",DATE(IF(MONTH(C42)&gt;=8,YEAR(C42),YEAR(C42)-1)+4,7,31),IF(B42="U110: SafeSport Core Course",IF(AND(MONTH(C42)&gt;=6,MONTH(C42)&lt;=7),DATE(YEAR(C42),12,31),IF(MONTH(C42)&gt;=8,DATE(YEAR(C42)+1,7,31),DATE(YEAR(C42),7,31))),IF(OR(B42="Background check",B42="Pro First Aid (U107)"),EDATE(C42,24),IF(B42="USASF credential",EDATE(C42,60),IF(OR(B42="U100: Fundamentals of Gymnastics Instruction",B42="U112: Coaching and Control"),"No expiry",""))))))))</f>
        <v/>
      </c>
      <c r="F42" s="10">
        <f>IF(ISNUMBER(E42),E42-TODAY(),"")</f>
        <v/>
      </c>
      <c r="G42" s="10">
        <f>IF(OR(A42="",B42=""),"",IF(E42="No expiry","DONE",IF(NOT(ISNUMBER(E42)),"NEEDS DATE",IF(F42&lt;0,"EXPIRED",IF(F42&lt;=Settings!$B$6,"DUE SOON","CURRENT")))))</f>
        <v/>
      </c>
      <c r="H42" s="14">
        <f>IF(AND(B42="U110: SafeSport Core Course",ISNUMBER(C42)),IF(AND(MONTH(C42)&gt;=6,MONTH(C42)&lt;=7),"Taken in June or July: expires Dec 31, retake by then.",""),IF(AND(B42&lt;&gt;"",C42="",D42=""),"Enter the completion date or the expiry from the profile.",IF(AND(OR(B42="USA Gymnastics membership",B42="USASF coach membership",B42="Concussion education (U201)",B42="Other"),D42=""),"Type the expiry date from the coach's profile into Expiry override.","")))</f>
        <v/>
      </c>
    </row>
    <row r="43">
      <c r="A43" s="11" t="n"/>
      <c r="B43" s="11" t="n"/>
      <c r="C43" s="15" t="n"/>
      <c r="D43" s="15" t="n"/>
      <c r="E43" s="13">
        <f>IF(OR(A43="",B43=""),"",IF(D43&lt;&gt;"",D43,IF(C43="","",IF(B43="U101: Safety &amp; Risk Management",DATE(IF(MONTH(C43)&gt;=8,YEAR(C43),YEAR(C43)-1)+4,7,31),IF(B43="U110: SafeSport Core Course",IF(AND(MONTH(C43)&gt;=6,MONTH(C43)&lt;=7),DATE(YEAR(C43),12,31),IF(MONTH(C43)&gt;=8,DATE(YEAR(C43)+1,7,31),DATE(YEAR(C43),7,31))),IF(OR(B43="Background check",B43="Pro First Aid (U107)"),EDATE(C43,24),IF(B43="USASF credential",EDATE(C43,60),IF(OR(B43="U100: Fundamentals of Gymnastics Instruction",B43="U112: Coaching and Control"),"No expiry",""))))))))</f>
        <v/>
      </c>
      <c r="F43" s="10">
        <f>IF(ISNUMBER(E43),E43-TODAY(),"")</f>
        <v/>
      </c>
      <c r="G43" s="10">
        <f>IF(OR(A43="",B43=""),"",IF(E43="No expiry","DONE",IF(NOT(ISNUMBER(E43)),"NEEDS DATE",IF(F43&lt;0,"EXPIRED",IF(F43&lt;=Settings!$B$6,"DUE SOON","CURRENT")))))</f>
        <v/>
      </c>
      <c r="H43" s="14">
        <f>IF(AND(B43="U110: SafeSport Core Course",ISNUMBER(C43)),IF(AND(MONTH(C43)&gt;=6,MONTH(C43)&lt;=7),"Taken in June or July: expires Dec 31, retake by then.",""),IF(AND(B43&lt;&gt;"",C43="",D43=""),"Enter the completion date or the expiry from the profile.",IF(AND(OR(B43="USA Gymnastics membership",B43="USASF coach membership",B43="Concussion education (U201)",B43="Other"),D43=""),"Type the expiry date from the coach's profile into Expiry override.","")))</f>
        <v/>
      </c>
    </row>
    <row r="44">
      <c r="A44" s="11" t="n"/>
      <c r="B44" s="11" t="n"/>
      <c r="C44" s="15" t="n"/>
      <c r="D44" s="15" t="n"/>
      <c r="E44" s="13">
        <f>IF(OR(A44="",B44=""),"",IF(D44&lt;&gt;"",D44,IF(C44="","",IF(B44="U101: Safety &amp; Risk Management",DATE(IF(MONTH(C44)&gt;=8,YEAR(C44),YEAR(C44)-1)+4,7,31),IF(B44="U110: SafeSport Core Course",IF(AND(MONTH(C44)&gt;=6,MONTH(C44)&lt;=7),DATE(YEAR(C44),12,31),IF(MONTH(C44)&gt;=8,DATE(YEAR(C44)+1,7,31),DATE(YEAR(C44),7,31))),IF(OR(B44="Background check",B44="Pro First Aid (U107)"),EDATE(C44,24),IF(B44="USASF credential",EDATE(C44,60),IF(OR(B44="U100: Fundamentals of Gymnastics Instruction",B44="U112: Coaching and Control"),"No expiry",""))))))))</f>
        <v/>
      </c>
      <c r="F44" s="10">
        <f>IF(ISNUMBER(E44),E44-TODAY(),"")</f>
        <v/>
      </c>
      <c r="G44" s="10">
        <f>IF(OR(A44="",B44=""),"",IF(E44="No expiry","DONE",IF(NOT(ISNUMBER(E44)),"NEEDS DATE",IF(F44&lt;0,"EXPIRED",IF(F44&lt;=Settings!$B$6,"DUE SOON","CURRENT")))))</f>
        <v/>
      </c>
      <c r="H44" s="14">
        <f>IF(AND(B44="U110: SafeSport Core Course",ISNUMBER(C44)),IF(AND(MONTH(C44)&gt;=6,MONTH(C44)&lt;=7),"Taken in June or July: expires Dec 31, retake by then.",""),IF(AND(B44&lt;&gt;"",C44="",D44=""),"Enter the completion date or the expiry from the profile.",IF(AND(OR(B44="USA Gymnastics membership",B44="USASF coach membership",B44="Concussion education (U201)",B44="Other"),D44=""),"Type the expiry date from the coach's profile into Expiry override.","")))</f>
        <v/>
      </c>
    </row>
    <row r="45">
      <c r="A45" s="11" t="n"/>
      <c r="B45" s="11" t="n"/>
      <c r="C45" s="15" t="n"/>
      <c r="D45" s="15" t="n"/>
      <c r="E45" s="13">
        <f>IF(OR(A45="",B45=""),"",IF(D45&lt;&gt;"",D45,IF(C45="","",IF(B45="U101: Safety &amp; Risk Management",DATE(IF(MONTH(C45)&gt;=8,YEAR(C45),YEAR(C45)-1)+4,7,31),IF(B45="U110: SafeSport Core Course",IF(AND(MONTH(C45)&gt;=6,MONTH(C45)&lt;=7),DATE(YEAR(C45),12,31),IF(MONTH(C45)&gt;=8,DATE(YEAR(C45)+1,7,31),DATE(YEAR(C45),7,31))),IF(OR(B45="Background check",B45="Pro First Aid (U107)"),EDATE(C45,24),IF(B45="USASF credential",EDATE(C45,60),IF(OR(B45="U100: Fundamentals of Gymnastics Instruction",B45="U112: Coaching and Control"),"No expiry",""))))))))</f>
        <v/>
      </c>
      <c r="F45" s="10">
        <f>IF(ISNUMBER(E45),E45-TODAY(),"")</f>
        <v/>
      </c>
      <c r="G45" s="10">
        <f>IF(OR(A45="",B45=""),"",IF(E45="No expiry","DONE",IF(NOT(ISNUMBER(E45)),"NEEDS DATE",IF(F45&lt;0,"EXPIRED",IF(F45&lt;=Settings!$B$6,"DUE SOON","CURRENT")))))</f>
        <v/>
      </c>
      <c r="H45" s="14">
        <f>IF(AND(B45="U110: SafeSport Core Course",ISNUMBER(C45)),IF(AND(MONTH(C45)&gt;=6,MONTH(C45)&lt;=7),"Taken in June or July: expires Dec 31, retake by then.",""),IF(AND(B45&lt;&gt;"",C45="",D45=""),"Enter the completion date or the expiry from the profile.",IF(AND(OR(B45="USA Gymnastics membership",B45="USASF coach membership",B45="Concussion education (U201)",B45="Other"),D45=""),"Type the expiry date from the coach's profile into Expiry override.","")))</f>
        <v/>
      </c>
    </row>
    <row r="46">
      <c r="A46" s="11" t="n"/>
      <c r="B46" s="11" t="n"/>
      <c r="C46" s="15" t="n"/>
      <c r="D46" s="15" t="n"/>
      <c r="E46" s="13">
        <f>IF(OR(A46="",B46=""),"",IF(D46&lt;&gt;"",D46,IF(C46="","",IF(B46="U101: Safety &amp; Risk Management",DATE(IF(MONTH(C46)&gt;=8,YEAR(C46),YEAR(C46)-1)+4,7,31),IF(B46="U110: SafeSport Core Course",IF(AND(MONTH(C46)&gt;=6,MONTH(C46)&lt;=7),DATE(YEAR(C46),12,31),IF(MONTH(C46)&gt;=8,DATE(YEAR(C46)+1,7,31),DATE(YEAR(C46),7,31))),IF(OR(B46="Background check",B46="Pro First Aid (U107)"),EDATE(C46,24),IF(B46="USASF credential",EDATE(C46,60),IF(OR(B46="U100: Fundamentals of Gymnastics Instruction",B46="U112: Coaching and Control"),"No expiry",""))))))))</f>
        <v/>
      </c>
      <c r="F46" s="10">
        <f>IF(ISNUMBER(E46),E46-TODAY(),"")</f>
        <v/>
      </c>
      <c r="G46" s="10">
        <f>IF(OR(A46="",B46=""),"",IF(E46="No expiry","DONE",IF(NOT(ISNUMBER(E46)),"NEEDS DATE",IF(F46&lt;0,"EXPIRED",IF(F46&lt;=Settings!$B$6,"DUE SOON","CURRENT")))))</f>
        <v/>
      </c>
      <c r="H46" s="14">
        <f>IF(AND(B46="U110: SafeSport Core Course",ISNUMBER(C46)),IF(AND(MONTH(C46)&gt;=6,MONTH(C46)&lt;=7),"Taken in June or July: expires Dec 31, retake by then.",""),IF(AND(B46&lt;&gt;"",C46="",D46=""),"Enter the completion date or the expiry from the profile.",IF(AND(OR(B46="USA Gymnastics membership",B46="USASF coach membership",B46="Concussion education (U201)",B46="Other"),D46=""),"Type the expiry date from the coach's profile into Expiry override.","")))</f>
        <v/>
      </c>
    </row>
    <row r="47">
      <c r="A47" s="11" t="n"/>
      <c r="B47" s="11" t="n"/>
      <c r="C47" s="15" t="n"/>
      <c r="D47" s="15" t="n"/>
      <c r="E47" s="13">
        <f>IF(OR(A47="",B47=""),"",IF(D47&lt;&gt;"",D47,IF(C47="","",IF(B47="U101: Safety &amp; Risk Management",DATE(IF(MONTH(C47)&gt;=8,YEAR(C47),YEAR(C47)-1)+4,7,31),IF(B47="U110: SafeSport Core Course",IF(AND(MONTH(C47)&gt;=6,MONTH(C47)&lt;=7),DATE(YEAR(C47),12,31),IF(MONTH(C47)&gt;=8,DATE(YEAR(C47)+1,7,31),DATE(YEAR(C47),7,31))),IF(OR(B47="Background check",B47="Pro First Aid (U107)"),EDATE(C47,24),IF(B47="USASF credential",EDATE(C47,60),IF(OR(B47="U100: Fundamentals of Gymnastics Instruction",B47="U112: Coaching and Control"),"No expiry",""))))))))</f>
        <v/>
      </c>
      <c r="F47" s="10">
        <f>IF(ISNUMBER(E47),E47-TODAY(),"")</f>
        <v/>
      </c>
      <c r="G47" s="10">
        <f>IF(OR(A47="",B47=""),"",IF(E47="No expiry","DONE",IF(NOT(ISNUMBER(E47)),"NEEDS DATE",IF(F47&lt;0,"EXPIRED",IF(F47&lt;=Settings!$B$6,"DUE SOON","CURRENT")))))</f>
        <v/>
      </c>
      <c r="H47" s="14">
        <f>IF(AND(B47="U110: SafeSport Core Course",ISNUMBER(C47)),IF(AND(MONTH(C47)&gt;=6,MONTH(C47)&lt;=7),"Taken in June or July: expires Dec 31, retake by then.",""),IF(AND(B47&lt;&gt;"",C47="",D47=""),"Enter the completion date or the expiry from the profile.",IF(AND(OR(B47="USA Gymnastics membership",B47="USASF coach membership",B47="Concussion education (U201)",B47="Other"),D47=""),"Type the expiry date from the coach's profile into Expiry override.","")))</f>
        <v/>
      </c>
    </row>
    <row r="48">
      <c r="A48" s="11" t="n"/>
      <c r="B48" s="11" t="n"/>
      <c r="C48" s="15" t="n"/>
      <c r="D48" s="15" t="n"/>
      <c r="E48" s="13">
        <f>IF(OR(A48="",B48=""),"",IF(D48&lt;&gt;"",D48,IF(C48="","",IF(B48="U101: Safety &amp; Risk Management",DATE(IF(MONTH(C48)&gt;=8,YEAR(C48),YEAR(C48)-1)+4,7,31),IF(B48="U110: SafeSport Core Course",IF(AND(MONTH(C48)&gt;=6,MONTH(C48)&lt;=7),DATE(YEAR(C48),12,31),IF(MONTH(C48)&gt;=8,DATE(YEAR(C48)+1,7,31),DATE(YEAR(C48),7,31))),IF(OR(B48="Background check",B48="Pro First Aid (U107)"),EDATE(C48,24),IF(B48="USASF credential",EDATE(C48,60),IF(OR(B48="U100: Fundamentals of Gymnastics Instruction",B48="U112: Coaching and Control"),"No expiry",""))))))))</f>
        <v/>
      </c>
      <c r="F48" s="10">
        <f>IF(ISNUMBER(E48),E48-TODAY(),"")</f>
        <v/>
      </c>
      <c r="G48" s="10">
        <f>IF(OR(A48="",B48=""),"",IF(E48="No expiry","DONE",IF(NOT(ISNUMBER(E48)),"NEEDS DATE",IF(F48&lt;0,"EXPIRED",IF(F48&lt;=Settings!$B$6,"DUE SOON","CURRENT")))))</f>
        <v/>
      </c>
      <c r="H48" s="14">
        <f>IF(AND(B48="U110: SafeSport Core Course",ISNUMBER(C48)),IF(AND(MONTH(C48)&gt;=6,MONTH(C48)&lt;=7),"Taken in June or July: expires Dec 31, retake by then.",""),IF(AND(B48&lt;&gt;"",C48="",D48=""),"Enter the completion date or the expiry from the profile.",IF(AND(OR(B48="USA Gymnastics membership",B48="USASF coach membership",B48="Concussion education (U201)",B48="Other"),D48=""),"Type the expiry date from the coach's profile into Expiry override.","")))</f>
        <v/>
      </c>
    </row>
    <row r="49">
      <c r="A49" s="11" t="n"/>
      <c r="B49" s="11" t="n"/>
      <c r="C49" s="15" t="n"/>
      <c r="D49" s="15" t="n"/>
      <c r="E49" s="13">
        <f>IF(OR(A49="",B49=""),"",IF(D49&lt;&gt;"",D49,IF(C49="","",IF(B49="U101: Safety &amp; Risk Management",DATE(IF(MONTH(C49)&gt;=8,YEAR(C49),YEAR(C49)-1)+4,7,31),IF(B49="U110: SafeSport Core Course",IF(AND(MONTH(C49)&gt;=6,MONTH(C49)&lt;=7),DATE(YEAR(C49),12,31),IF(MONTH(C49)&gt;=8,DATE(YEAR(C49)+1,7,31),DATE(YEAR(C49),7,31))),IF(OR(B49="Background check",B49="Pro First Aid (U107)"),EDATE(C49,24),IF(B49="USASF credential",EDATE(C49,60),IF(OR(B49="U100: Fundamentals of Gymnastics Instruction",B49="U112: Coaching and Control"),"No expiry",""))))))))</f>
        <v/>
      </c>
      <c r="F49" s="10">
        <f>IF(ISNUMBER(E49),E49-TODAY(),"")</f>
        <v/>
      </c>
      <c r="G49" s="10">
        <f>IF(OR(A49="",B49=""),"",IF(E49="No expiry","DONE",IF(NOT(ISNUMBER(E49)),"NEEDS DATE",IF(F49&lt;0,"EXPIRED",IF(F49&lt;=Settings!$B$6,"DUE SOON","CURRENT")))))</f>
        <v/>
      </c>
      <c r="H49" s="14">
        <f>IF(AND(B49="U110: SafeSport Core Course",ISNUMBER(C49)),IF(AND(MONTH(C49)&gt;=6,MONTH(C49)&lt;=7),"Taken in June or July: expires Dec 31, retake by then.",""),IF(AND(B49&lt;&gt;"",C49="",D49=""),"Enter the completion date or the expiry from the profile.",IF(AND(OR(B49="USA Gymnastics membership",B49="USASF coach membership",B49="Concussion education (U201)",B49="Other"),D49=""),"Type the expiry date from the coach's profile into Expiry override.","")))</f>
        <v/>
      </c>
    </row>
    <row r="50">
      <c r="A50" s="11" t="n"/>
      <c r="B50" s="11" t="n"/>
      <c r="C50" s="15" t="n"/>
      <c r="D50" s="15" t="n"/>
      <c r="E50" s="13">
        <f>IF(OR(A50="",B50=""),"",IF(D50&lt;&gt;"",D50,IF(C50="","",IF(B50="U101: Safety &amp; Risk Management",DATE(IF(MONTH(C50)&gt;=8,YEAR(C50),YEAR(C50)-1)+4,7,31),IF(B50="U110: SafeSport Core Course",IF(AND(MONTH(C50)&gt;=6,MONTH(C50)&lt;=7),DATE(YEAR(C50),12,31),IF(MONTH(C50)&gt;=8,DATE(YEAR(C50)+1,7,31),DATE(YEAR(C50),7,31))),IF(OR(B50="Background check",B50="Pro First Aid (U107)"),EDATE(C50,24),IF(B50="USASF credential",EDATE(C50,60),IF(OR(B50="U100: Fundamentals of Gymnastics Instruction",B50="U112: Coaching and Control"),"No expiry",""))))))))</f>
        <v/>
      </c>
      <c r="F50" s="10">
        <f>IF(ISNUMBER(E50),E50-TODAY(),"")</f>
        <v/>
      </c>
      <c r="G50" s="10">
        <f>IF(OR(A50="",B50=""),"",IF(E50="No expiry","DONE",IF(NOT(ISNUMBER(E50)),"NEEDS DATE",IF(F50&lt;0,"EXPIRED",IF(F50&lt;=Settings!$B$6,"DUE SOON","CURRENT")))))</f>
        <v/>
      </c>
      <c r="H50" s="14">
        <f>IF(AND(B50="U110: SafeSport Core Course",ISNUMBER(C50)),IF(AND(MONTH(C50)&gt;=6,MONTH(C50)&lt;=7),"Taken in June or July: expires Dec 31, retake by then.",""),IF(AND(B50&lt;&gt;"",C50="",D50=""),"Enter the completion date or the expiry from the profile.",IF(AND(OR(B50="USA Gymnastics membership",B50="USASF coach membership",B50="Concussion education (U201)",B50="Other"),D50=""),"Type the expiry date from the coach's profile into Expiry override.","")))</f>
        <v/>
      </c>
    </row>
    <row r="51">
      <c r="A51" s="11" t="n"/>
      <c r="B51" s="11" t="n"/>
      <c r="C51" s="15" t="n"/>
      <c r="D51" s="15" t="n"/>
      <c r="E51" s="13">
        <f>IF(OR(A51="",B51=""),"",IF(D51&lt;&gt;"",D51,IF(C51="","",IF(B51="U101: Safety &amp; Risk Management",DATE(IF(MONTH(C51)&gt;=8,YEAR(C51),YEAR(C51)-1)+4,7,31),IF(B51="U110: SafeSport Core Course",IF(AND(MONTH(C51)&gt;=6,MONTH(C51)&lt;=7),DATE(YEAR(C51),12,31),IF(MONTH(C51)&gt;=8,DATE(YEAR(C51)+1,7,31),DATE(YEAR(C51),7,31))),IF(OR(B51="Background check",B51="Pro First Aid (U107)"),EDATE(C51,24),IF(B51="USASF credential",EDATE(C51,60),IF(OR(B51="U100: Fundamentals of Gymnastics Instruction",B51="U112: Coaching and Control"),"No expiry",""))))))))</f>
        <v/>
      </c>
      <c r="F51" s="10">
        <f>IF(ISNUMBER(E51),E51-TODAY(),"")</f>
        <v/>
      </c>
      <c r="G51" s="10">
        <f>IF(OR(A51="",B51=""),"",IF(E51="No expiry","DONE",IF(NOT(ISNUMBER(E51)),"NEEDS DATE",IF(F51&lt;0,"EXPIRED",IF(F51&lt;=Settings!$B$6,"DUE SOON","CURRENT")))))</f>
        <v/>
      </c>
      <c r="H51" s="14">
        <f>IF(AND(B51="U110: SafeSport Core Course",ISNUMBER(C51)),IF(AND(MONTH(C51)&gt;=6,MONTH(C51)&lt;=7),"Taken in June or July: expires Dec 31, retake by then.",""),IF(AND(B51&lt;&gt;"",C51="",D51=""),"Enter the completion date or the expiry from the profile.",IF(AND(OR(B51="USA Gymnastics membership",B51="USASF coach membership",B51="Concussion education (U201)",B51="Other"),D51=""),"Type the expiry date from the coach's profile into Expiry override.","")))</f>
        <v/>
      </c>
    </row>
    <row r="52">
      <c r="A52" s="11" t="n"/>
      <c r="B52" s="11" t="n"/>
      <c r="C52" s="15" t="n"/>
      <c r="D52" s="15" t="n"/>
      <c r="E52" s="13">
        <f>IF(OR(A52="",B52=""),"",IF(D52&lt;&gt;"",D52,IF(C52="","",IF(B52="U101: Safety &amp; Risk Management",DATE(IF(MONTH(C52)&gt;=8,YEAR(C52),YEAR(C52)-1)+4,7,31),IF(B52="U110: SafeSport Core Course",IF(AND(MONTH(C52)&gt;=6,MONTH(C52)&lt;=7),DATE(YEAR(C52),12,31),IF(MONTH(C52)&gt;=8,DATE(YEAR(C52)+1,7,31),DATE(YEAR(C52),7,31))),IF(OR(B52="Background check",B52="Pro First Aid (U107)"),EDATE(C52,24),IF(B52="USASF credential",EDATE(C52,60),IF(OR(B52="U100: Fundamentals of Gymnastics Instruction",B52="U112: Coaching and Control"),"No expiry",""))))))))</f>
        <v/>
      </c>
      <c r="F52" s="10">
        <f>IF(ISNUMBER(E52),E52-TODAY(),"")</f>
        <v/>
      </c>
      <c r="G52" s="10">
        <f>IF(OR(A52="",B52=""),"",IF(E52="No expiry","DONE",IF(NOT(ISNUMBER(E52)),"NEEDS DATE",IF(F52&lt;0,"EXPIRED",IF(F52&lt;=Settings!$B$6,"DUE SOON","CURRENT")))))</f>
        <v/>
      </c>
      <c r="H52" s="14">
        <f>IF(AND(B52="U110: SafeSport Core Course",ISNUMBER(C52)),IF(AND(MONTH(C52)&gt;=6,MONTH(C52)&lt;=7),"Taken in June or July: expires Dec 31, retake by then.",""),IF(AND(B52&lt;&gt;"",C52="",D52=""),"Enter the completion date or the expiry from the profile.",IF(AND(OR(B52="USA Gymnastics membership",B52="USASF coach membership",B52="Concussion education (U201)",B52="Other"),D52=""),"Type the expiry date from the coach's profile into Expiry override.","")))</f>
        <v/>
      </c>
    </row>
    <row r="53">
      <c r="A53" s="11" t="n"/>
      <c r="B53" s="11" t="n"/>
      <c r="C53" s="15" t="n"/>
      <c r="D53" s="15" t="n"/>
      <c r="E53" s="13">
        <f>IF(OR(A53="",B53=""),"",IF(D53&lt;&gt;"",D53,IF(C53="","",IF(B53="U101: Safety &amp; Risk Management",DATE(IF(MONTH(C53)&gt;=8,YEAR(C53),YEAR(C53)-1)+4,7,31),IF(B53="U110: SafeSport Core Course",IF(AND(MONTH(C53)&gt;=6,MONTH(C53)&lt;=7),DATE(YEAR(C53),12,31),IF(MONTH(C53)&gt;=8,DATE(YEAR(C53)+1,7,31),DATE(YEAR(C53),7,31))),IF(OR(B53="Background check",B53="Pro First Aid (U107)"),EDATE(C53,24),IF(B53="USASF credential",EDATE(C53,60),IF(OR(B53="U100: Fundamentals of Gymnastics Instruction",B53="U112: Coaching and Control"),"No expiry",""))))))))</f>
        <v/>
      </c>
      <c r="F53" s="10">
        <f>IF(ISNUMBER(E53),E53-TODAY(),"")</f>
        <v/>
      </c>
      <c r="G53" s="10">
        <f>IF(OR(A53="",B53=""),"",IF(E53="No expiry","DONE",IF(NOT(ISNUMBER(E53)),"NEEDS DATE",IF(F53&lt;0,"EXPIRED",IF(F53&lt;=Settings!$B$6,"DUE SOON","CURRENT")))))</f>
        <v/>
      </c>
      <c r="H53" s="14">
        <f>IF(AND(B53="U110: SafeSport Core Course",ISNUMBER(C53)),IF(AND(MONTH(C53)&gt;=6,MONTH(C53)&lt;=7),"Taken in June or July: expires Dec 31, retake by then.",""),IF(AND(B53&lt;&gt;"",C53="",D53=""),"Enter the completion date or the expiry from the profile.",IF(AND(OR(B53="USA Gymnastics membership",B53="USASF coach membership",B53="Concussion education (U201)",B53="Other"),D53=""),"Type the expiry date from the coach's profile into Expiry override.","")))</f>
        <v/>
      </c>
    </row>
    <row r="54">
      <c r="A54" s="11" t="n"/>
      <c r="B54" s="11" t="n"/>
      <c r="C54" s="15" t="n"/>
      <c r="D54" s="15" t="n"/>
      <c r="E54" s="13">
        <f>IF(OR(A54="",B54=""),"",IF(D54&lt;&gt;"",D54,IF(C54="","",IF(B54="U101: Safety &amp; Risk Management",DATE(IF(MONTH(C54)&gt;=8,YEAR(C54),YEAR(C54)-1)+4,7,31),IF(B54="U110: SafeSport Core Course",IF(AND(MONTH(C54)&gt;=6,MONTH(C54)&lt;=7),DATE(YEAR(C54),12,31),IF(MONTH(C54)&gt;=8,DATE(YEAR(C54)+1,7,31),DATE(YEAR(C54),7,31))),IF(OR(B54="Background check",B54="Pro First Aid (U107)"),EDATE(C54,24),IF(B54="USASF credential",EDATE(C54,60),IF(OR(B54="U100: Fundamentals of Gymnastics Instruction",B54="U112: Coaching and Control"),"No expiry",""))))))))</f>
        <v/>
      </c>
      <c r="F54" s="10">
        <f>IF(ISNUMBER(E54),E54-TODAY(),"")</f>
        <v/>
      </c>
      <c r="G54" s="10">
        <f>IF(OR(A54="",B54=""),"",IF(E54="No expiry","DONE",IF(NOT(ISNUMBER(E54)),"NEEDS DATE",IF(F54&lt;0,"EXPIRED",IF(F54&lt;=Settings!$B$6,"DUE SOON","CURRENT")))))</f>
        <v/>
      </c>
      <c r="H54" s="14">
        <f>IF(AND(B54="U110: SafeSport Core Course",ISNUMBER(C54)),IF(AND(MONTH(C54)&gt;=6,MONTH(C54)&lt;=7),"Taken in June or July: expires Dec 31, retake by then.",""),IF(AND(B54&lt;&gt;"",C54="",D54=""),"Enter the completion date or the expiry from the profile.",IF(AND(OR(B54="USA Gymnastics membership",B54="USASF coach membership",B54="Concussion education (U201)",B54="Other"),D54=""),"Type the expiry date from the coach's profile into Expiry override.","")))</f>
        <v/>
      </c>
    </row>
    <row r="55">
      <c r="A55" s="11" t="n"/>
      <c r="B55" s="11" t="n"/>
      <c r="C55" s="15" t="n"/>
      <c r="D55" s="15" t="n"/>
      <c r="E55" s="13">
        <f>IF(OR(A55="",B55=""),"",IF(D55&lt;&gt;"",D55,IF(C55="","",IF(B55="U101: Safety &amp; Risk Management",DATE(IF(MONTH(C55)&gt;=8,YEAR(C55),YEAR(C55)-1)+4,7,31),IF(B55="U110: SafeSport Core Course",IF(AND(MONTH(C55)&gt;=6,MONTH(C55)&lt;=7),DATE(YEAR(C55),12,31),IF(MONTH(C55)&gt;=8,DATE(YEAR(C55)+1,7,31),DATE(YEAR(C55),7,31))),IF(OR(B55="Background check",B55="Pro First Aid (U107)"),EDATE(C55,24),IF(B55="USASF credential",EDATE(C55,60),IF(OR(B55="U100: Fundamentals of Gymnastics Instruction",B55="U112: Coaching and Control"),"No expiry",""))))))))</f>
        <v/>
      </c>
      <c r="F55" s="10">
        <f>IF(ISNUMBER(E55),E55-TODAY(),"")</f>
        <v/>
      </c>
      <c r="G55" s="10">
        <f>IF(OR(A55="",B55=""),"",IF(E55="No expiry","DONE",IF(NOT(ISNUMBER(E55)),"NEEDS DATE",IF(F55&lt;0,"EXPIRED",IF(F55&lt;=Settings!$B$6,"DUE SOON","CURRENT")))))</f>
        <v/>
      </c>
      <c r="H55" s="14">
        <f>IF(AND(B55="U110: SafeSport Core Course",ISNUMBER(C55)),IF(AND(MONTH(C55)&gt;=6,MONTH(C55)&lt;=7),"Taken in June or July: expires Dec 31, retake by then.",""),IF(AND(B55&lt;&gt;"",C55="",D55=""),"Enter the completion date or the expiry from the profile.",IF(AND(OR(B55="USA Gymnastics membership",B55="USASF coach membership",B55="Concussion education (U201)",B55="Other"),D55=""),"Type the expiry date from the coach's profile into Expiry override.","")))</f>
        <v/>
      </c>
    </row>
    <row r="56">
      <c r="A56" s="11" t="n"/>
      <c r="B56" s="11" t="n"/>
      <c r="C56" s="15" t="n"/>
      <c r="D56" s="15" t="n"/>
      <c r="E56" s="13">
        <f>IF(OR(A56="",B56=""),"",IF(D56&lt;&gt;"",D56,IF(C56="","",IF(B56="U101: Safety &amp; Risk Management",DATE(IF(MONTH(C56)&gt;=8,YEAR(C56),YEAR(C56)-1)+4,7,31),IF(B56="U110: SafeSport Core Course",IF(AND(MONTH(C56)&gt;=6,MONTH(C56)&lt;=7),DATE(YEAR(C56),12,31),IF(MONTH(C56)&gt;=8,DATE(YEAR(C56)+1,7,31),DATE(YEAR(C56),7,31))),IF(OR(B56="Background check",B56="Pro First Aid (U107)"),EDATE(C56,24),IF(B56="USASF credential",EDATE(C56,60),IF(OR(B56="U100: Fundamentals of Gymnastics Instruction",B56="U112: Coaching and Control"),"No expiry",""))))))))</f>
        <v/>
      </c>
      <c r="F56" s="10">
        <f>IF(ISNUMBER(E56),E56-TODAY(),"")</f>
        <v/>
      </c>
      <c r="G56" s="10">
        <f>IF(OR(A56="",B56=""),"",IF(E56="No expiry","DONE",IF(NOT(ISNUMBER(E56)),"NEEDS DATE",IF(F56&lt;0,"EXPIRED",IF(F56&lt;=Settings!$B$6,"DUE SOON","CURRENT")))))</f>
        <v/>
      </c>
      <c r="H56" s="14">
        <f>IF(AND(B56="U110: SafeSport Core Course",ISNUMBER(C56)),IF(AND(MONTH(C56)&gt;=6,MONTH(C56)&lt;=7),"Taken in June or July: expires Dec 31, retake by then.",""),IF(AND(B56&lt;&gt;"",C56="",D56=""),"Enter the completion date or the expiry from the profile.",IF(AND(OR(B56="USA Gymnastics membership",B56="USASF coach membership",B56="Concussion education (U201)",B56="Other"),D56=""),"Type the expiry date from the coach's profile into Expiry override.","")))</f>
        <v/>
      </c>
    </row>
    <row r="57">
      <c r="A57" s="11" t="n"/>
      <c r="B57" s="11" t="n"/>
      <c r="C57" s="15" t="n"/>
      <c r="D57" s="15" t="n"/>
      <c r="E57" s="13">
        <f>IF(OR(A57="",B57=""),"",IF(D57&lt;&gt;"",D57,IF(C57="","",IF(B57="U101: Safety &amp; Risk Management",DATE(IF(MONTH(C57)&gt;=8,YEAR(C57),YEAR(C57)-1)+4,7,31),IF(B57="U110: SafeSport Core Course",IF(AND(MONTH(C57)&gt;=6,MONTH(C57)&lt;=7),DATE(YEAR(C57),12,31),IF(MONTH(C57)&gt;=8,DATE(YEAR(C57)+1,7,31),DATE(YEAR(C57),7,31))),IF(OR(B57="Background check",B57="Pro First Aid (U107)"),EDATE(C57,24),IF(B57="USASF credential",EDATE(C57,60),IF(OR(B57="U100: Fundamentals of Gymnastics Instruction",B57="U112: Coaching and Control"),"No expiry",""))))))))</f>
        <v/>
      </c>
      <c r="F57" s="10">
        <f>IF(ISNUMBER(E57),E57-TODAY(),"")</f>
        <v/>
      </c>
      <c r="G57" s="10">
        <f>IF(OR(A57="",B57=""),"",IF(E57="No expiry","DONE",IF(NOT(ISNUMBER(E57)),"NEEDS DATE",IF(F57&lt;0,"EXPIRED",IF(F57&lt;=Settings!$B$6,"DUE SOON","CURRENT")))))</f>
        <v/>
      </c>
      <c r="H57" s="14">
        <f>IF(AND(B57="U110: SafeSport Core Course",ISNUMBER(C57)),IF(AND(MONTH(C57)&gt;=6,MONTH(C57)&lt;=7),"Taken in June or July: expires Dec 31, retake by then.",""),IF(AND(B57&lt;&gt;"",C57="",D57=""),"Enter the completion date or the expiry from the profile.",IF(AND(OR(B57="USA Gymnastics membership",B57="USASF coach membership",B57="Concussion education (U201)",B57="Other"),D57=""),"Type the expiry date from the coach's profile into Expiry override.","")))</f>
        <v/>
      </c>
    </row>
    <row r="58">
      <c r="A58" s="11" t="n"/>
      <c r="B58" s="11" t="n"/>
      <c r="C58" s="15" t="n"/>
      <c r="D58" s="15" t="n"/>
      <c r="E58" s="13">
        <f>IF(OR(A58="",B58=""),"",IF(D58&lt;&gt;"",D58,IF(C58="","",IF(B58="U101: Safety &amp; Risk Management",DATE(IF(MONTH(C58)&gt;=8,YEAR(C58),YEAR(C58)-1)+4,7,31),IF(B58="U110: SafeSport Core Course",IF(AND(MONTH(C58)&gt;=6,MONTH(C58)&lt;=7),DATE(YEAR(C58),12,31),IF(MONTH(C58)&gt;=8,DATE(YEAR(C58)+1,7,31),DATE(YEAR(C58),7,31))),IF(OR(B58="Background check",B58="Pro First Aid (U107)"),EDATE(C58,24),IF(B58="USASF credential",EDATE(C58,60),IF(OR(B58="U100: Fundamentals of Gymnastics Instruction",B58="U112: Coaching and Control"),"No expiry",""))))))))</f>
        <v/>
      </c>
      <c r="F58" s="10">
        <f>IF(ISNUMBER(E58),E58-TODAY(),"")</f>
        <v/>
      </c>
      <c r="G58" s="10">
        <f>IF(OR(A58="",B58=""),"",IF(E58="No expiry","DONE",IF(NOT(ISNUMBER(E58)),"NEEDS DATE",IF(F58&lt;0,"EXPIRED",IF(F58&lt;=Settings!$B$6,"DUE SOON","CURRENT")))))</f>
        <v/>
      </c>
      <c r="H58" s="14">
        <f>IF(AND(B58="U110: SafeSport Core Course",ISNUMBER(C58)),IF(AND(MONTH(C58)&gt;=6,MONTH(C58)&lt;=7),"Taken in June or July: expires Dec 31, retake by then.",""),IF(AND(B58&lt;&gt;"",C58="",D58=""),"Enter the completion date or the expiry from the profile.",IF(AND(OR(B58="USA Gymnastics membership",B58="USASF coach membership",B58="Concussion education (U201)",B58="Other"),D58=""),"Type the expiry date from the coach's profile into Expiry override.","")))</f>
        <v/>
      </c>
    </row>
    <row r="59">
      <c r="A59" s="11" t="n"/>
      <c r="B59" s="11" t="n"/>
      <c r="C59" s="15" t="n"/>
      <c r="D59" s="15" t="n"/>
      <c r="E59" s="13">
        <f>IF(OR(A59="",B59=""),"",IF(D59&lt;&gt;"",D59,IF(C59="","",IF(B59="U101: Safety &amp; Risk Management",DATE(IF(MONTH(C59)&gt;=8,YEAR(C59),YEAR(C59)-1)+4,7,31),IF(B59="U110: SafeSport Core Course",IF(AND(MONTH(C59)&gt;=6,MONTH(C59)&lt;=7),DATE(YEAR(C59),12,31),IF(MONTH(C59)&gt;=8,DATE(YEAR(C59)+1,7,31),DATE(YEAR(C59),7,31))),IF(OR(B59="Background check",B59="Pro First Aid (U107)"),EDATE(C59,24),IF(B59="USASF credential",EDATE(C59,60),IF(OR(B59="U100: Fundamentals of Gymnastics Instruction",B59="U112: Coaching and Control"),"No expiry",""))))))))</f>
        <v/>
      </c>
      <c r="F59" s="10">
        <f>IF(ISNUMBER(E59),E59-TODAY(),"")</f>
        <v/>
      </c>
      <c r="G59" s="10">
        <f>IF(OR(A59="",B59=""),"",IF(E59="No expiry","DONE",IF(NOT(ISNUMBER(E59)),"NEEDS DATE",IF(F59&lt;0,"EXPIRED",IF(F59&lt;=Settings!$B$6,"DUE SOON","CURRENT")))))</f>
        <v/>
      </c>
      <c r="H59" s="14">
        <f>IF(AND(B59="U110: SafeSport Core Course",ISNUMBER(C59)),IF(AND(MONTH(C59)&gt;=6,MONTH(C59)&lt;=7),"Taken in June or July: expires Dec 31, retake by then.",""),IF(AND(B59&lt;&gt;"",C59="",D59=""),"Enter the completion date or the expiry from the profile.",IF(AND(OR(B59="USA Gymnastics membership",B59="USASF coach membership",B59="Concussion education (U201)",B59="Other"),D59=""),"Type the expiry date from the coach's profile into Expiry override.","")))</f>
        <v/>
      </c>
    </row>
    <row r="60">
      <c r="A60" s="11" t="n"/>
      <c r="B60" s="11" t="n"/>
      <c r="C60" s="15" t="n"/>
      <c r="D60" s="15" t="n"/>
      <c r="E60" s="13">
        <f>IF(OR(A60="",B60=""),"",IF(D60&lt;&gt;"",D60,IF(C60="","",IF(B60="U101: Safety &amp; Risk Management",DATE(IF(MONTH(C60)&gt;=8,YEAR(C60),YEAR(C60)-1)+4,7,31),IF(B60="U110: SafeSport Core Course",IF(AND(MONTH(C60)&gt;=6,MONTH(C60)&lt;=7),DATE(YEAR(C60),12,31),IF(MONTH(C60)&gt;=8,DATE(YEAR(C60)+1,7,31),DATE(YEAR(C60),7,31))),IF(OR(B60="Background check",B60="Pro First Aid (U107)"),EDATE(C60,24),IF(B60="USASF credential",EDATE(C60,60),IF(OR(B60="U100: Fundamentals of Gymnastics Instruction",B60="U112: Coaching and Control"),"No expiry",""))))))))</f>
        <v/>
      </c>
      <c r="F60" s="10">
        <f>IF(ISNUMBER(E60),E60-TODAY(),"")</f>
        <v/>
      </c>
      <c r="G60" s="10">
        <f>IF(OR(A60="",B60=""),"",IF(E60="No expiry","DONE",IF(NOT(ISNUMBER(E60)),"NEEDS DATE",IF(F60&lt;0,"EXPIRED",IF(F60&lt;=Settings!$B$6,"DUE SOON","CURRENT")))))</f>
        <v/>
      </c>
      <c r="H60" s="14">
        <f>IF(AND(B60="U110: SafeSport Core Course",ISNUMBER(C60)),IF(AND(MONTH(C60)&gt;=6,MONTH(C60)&lt;=7),"Taken in June or July: expires Dec 31, retake by then.",""),IF(AND(B60&lt;&gt;"",C60="",D60=""),"Enter the completion date or the expiry from the profile.",IF(AND(OR(B60="USA Gymnastics membership",B60="USASF coach membership",B60="Concussion education (U201)",B60="Other"),D60=""),"Type the expiry date from the coach's profile into Expiry override.","")))</f>
        <v/>
      </c>
    </row>
    <row r="61">
      <c r="A61" s="11" t="n"/>
      <c r="B61" s="11" t="n"/>
      <c r="C61" s="15" t="n"/>
      <c r="D61" s="15" t="n"/>
      <c r="E61" s="13">
        <f>IF(OR(A61="",B61=""),"",IF(D61&lt;&gt;"",D61,IF(C61="","",IF(B61="U101: Safety &amp; Risk Management",DATE(IF(MONTH(C61)&gt;=8,YEAR(C61),YEAR(C61)-1)+4,7,31),IF(B61="U110: SafeSport Core Course",IF(AND(MONTH(C61)&gt;=6,MONTH(C61)&lt;=7),DATE(YEAR(C61),12,31),IF(MONTH(C61)&gt;=8,DATE(YEAR(C61)+1,7,31),DATE(YEAR(C61),7,31))),IF(OR(B61="Background check",B61="Pro First Aid (U107)"),EDATE(C61,24),IF(B61="USASF credential",EDATE(C61,60),IF(OR(B61="U100: Fundamentals of Gymnastics Instruction",B61="U112: Coaching and Control"),"No expiry",""))))))))</f>
        <v/>
      </c>
      <c r="F61" s="10">
        <f>IF(ISNUMBER(E61),E61-TODAY(),"")</f>
        <v/>
      </c>
      <c r="G61" s="10">
        <f>IF(OR(A61="",B61=""),"",IF(E61="No expiry","DONE",IF(NOT(ISNUMBER(E61)),"NEEDS DATE",IF(F61&lt;0,"EXPIRED",IF(F61&lt;=Settings!$B$6,"DUE SOON","CURRENT")))))</f>
        <v/>
      </c>
      <c r="H61" s="14">
        <f>IF(AND(B61="U110: SafeSport Core Course",ISNUMBER(C61)),IF(AND(MONTH(C61)&gt;=6,MONTH(C61)&lt;=7),"Taken in June or July: expires Dec 31, retake by then.",""),IF(AND(B61&lt;&gt;"",C61="",D61=""),"Enter the completion date or the expiry from the profile.",IF(AND(OR(B61="USA Gymnastics membership",B61="USASF coach membership",B61="Concussion education (U201)",B61="Other"),D61=""),"Type the expiry date from the coach's profile into Expiry override.","")))</f>
        <v/>
      </c>
    </row>
    <row r="62">
      <c r="A62" s="11" t="n"/>
      <c r="B62" s="11" t="n"/>
      <c r="C62" s="15" t="n"/>
      <c r="D62" s="15" t="n"/>
      <c r="E62" s="13">
        <f>IF(OR(A62="",B62=""),"",IF(D62&lt;&gt;"",D62,IF(C62="","",IF(B62="U101: Safety &amp; Risk Management",DATE(IF(MONTH(C62)&gt;=8,YEAR(C62),YEAR(C62)-1)+4,7,31),IF(B62="U110: SafeSport Core Course",IF(AND(MONTH(C62)&gt;=6,MONTH(C62)&lt;=7),DATE(YEAR(C62),12,31),IF(MONTH(C62)&gt;=8,DATE(YEAR(C62)+1,7,31),DATE(YEAR(C62),7,31))),IF(OR(B62="Background check",B62="Pro First Aid (U107)"),EDATE(C62,24),IF(B62="USASF credential",EDATE(C62,60),IF(OR(B62="U100: Fundamentals of Gymnastics Instruction",B62="U112: Coaching and Control"),"No expiry",""))))))))</f>
        <v/>
      </c>
      <c r="F62" s="10">
        <f>IF(ISNUMBER(E62),E62-TODAY(),"")</f>
        <v/>
      </c>
      <c r="G62" s="10">
        <f>IF(OR(A62="",B62=""),"",IF(E62="No expiry","DONE",IF(NOT(ISNUMBER(E62)),"NEEDS DATE",IF(F62&lt;0,"EXPIRED",IF(F62&lt;=Settings!$B$6,"DUE SOON","CURRENT")))))</f>
        <v/>
      </c>
      <c r="H62" s="14">
        <f>IF(AND(B62="U110: SafeSport Core Course",ISNUMBER(C62)),IF(AND(MONTH(C62)&gt;=6,MONTH(C62)&lt;=7),"Taken in June or July: expires Dec 31, retake by then.",""),IF(AND(B62&lt;&gt;"",C62="",D62=""),"Enter the completion date or the expiry from the profile.",IF(AND(OR(B62="USA Gymnastics membership",B62="USASF coach membership",B62="Concussion education (U201)",B62="Other"),D62=""),"Type the expiry date from the coach's profile into Expiry override.","")))</f>
        <v/>
      </c>
    </row>
    <row r="63">
      <c r="A63" s="11" t="n"/>
      <c r="B63" s="11" t="n"/>
      <c r="C63" s="15" t="n"/>
      <c r="D63" s="15" t="n"/>
      <c r="E63" s="13">
        <f>IF(OR(A63="",B63=""),"",IF(D63&lt;&gt;"",D63,IF(C63="","",IF(B63="U101: Safety &amp; Risk Management",DATE(IF(MONTH(C63)&gt;=8,YEAR(C63),YEAR(C63)-1)+4,7,31),IF(B63="U110: SafeSport Core Course",IF(AND(MONTH(C63)&gt;=6,MONTH(C63)&lt;=7),DATE(YEAR(C63),12,31),IF(MONTH(C63)&gt;=8,DATE(YEAR(C63)+1,7,31),DATE(YEAR(C63),7,31))),IF(OR(B63="Background check",B63="Pro First Aid (U107)"),EDATE(C63,24),IF(B63="USASF credential",EDATE(C63,60),IF(OR(B63="U100: Fundamentals of Gymnastics Instruction",B63="U112: Coaching and Control"),"No expiry",""))))))))</f>
        <v/>
      </c>
      <c r="F63" s="10">
        <f>IF(ISNUMBER(E63),E63-TODAY(),"")</f>
        <v/>
      </c>
      <c r="G63" s="10">
        <f>IF(OR(A63="",B63=""),"",IF(E63="No expiry","DONE",IF(NOT(ISNUMBER(E63)),"NEEDS DATE",IF(F63&lt;0,"EXPIRED",IF(F63&lt;=Settings!$B$6,"DUE SOON","CURRENT")))))</f>
        <v/>
      </c>
      <c r="H63" s="14">
        <f>IF(AND(B63="U110: SafeSport Core Course",ISNUMBER(C63)),IF(AND(MONTH(C63)&gt;=6,MONTH(C63)&lt;=7),"Taken in June or July: expires Dec 31, retake by then.",""),IF(AND(B63&lt;&gt;"",C63="",D63=""),"Enter the completion date or the expiry from the profile.",IF(AND(OR(B63="USA Gymnastics membership",B63="USASF coach membership",B63="Concussion education (U201)",B63="Other"),D63=""),"Type the expiry date from the coach's profile into Expiry override.","")))</f>
        <v/>
      </c>
    </row>
    <row r="64">
      <c r="A64" s="11" t="n"/>
      <c r="B64" s="11" t="n"/>
      <c r="C64" s="15" t="n"/>
      <c r="D64" s="15" t="n"/>
      <c r="E64" s="13">
        <f>IF(OR(A64="",B64=""),"",IF(D64&lt;&gt;"",D64,IF(C64="","",IF(B64="U101: Safety &amp; Risk Management",DATE(IF(MONTH(C64)&gt;=8,YEAR(C64),YEAR(C64)-1)+4,7,31),IF(B64="U110: SafeSport Core Course",IF(AND(MONTH(C64)&gt;=6,MONTH(C64)&lt;=7),DATE(YEAR(C64),12,31),IF(MONTH(C64)&gt;=8,DATE(YEAR(C64)+1,7,31),DATE(YEAR(C64),7,31))),IF(OR(B64="Background check",B64="Pro First Aid (U107)"),EDATE(C64,24),IF(B64="USASF credential",EDATE(C64,60),IF(OR(B64="U100: Fundamentals of Gymnastics Instruction",B64="U112: Coaching and Control"),"No expiry",""))))))))</f>
        <v/>
      </c>
      <c r="F64" s="10">
        <f>IF(ISNUMBER(E64),E64-TODAY(),"")</f>
        <v/>
      </c>
      <c r="G64" s="10">
        <f>IF(OR(A64="",B64=""),"",IF(E64="No expiry","DONE",IF(NOT(ISNUMBER(E64)),"NEEDS DATE",IF(F64&lt;0,"EXPIRED",IF(F64&lt;=Settings!$B$6,"DUE SOON","CURRENT")))))</f>
        <v/>
      </c>
      <c r="H64" s="14">
        <f>IF(AND(B64="U110: SafeSport Core Course",ISNUMBER(C64)),IF(AND(MONTH(C64)&gt;=6,MONTH(C64)&lt;=7),"Taken in June or July: expires Dec 31, retake by then.",""),IF(AND(B64&lt;&gt;"",C64="",D64=""),"Enter the completion date or the expiry from the profile.",IF(AND(OR(B64="USA Gymnastics membership",B64="USASF coach membership",B64="Concussion education (U201)",B64="Other"),D64=""),"Type the expiry date from the coach's profile into Expiry override.","")))</f>
        <v/>
      </c>
    </row>
    <row r="65">
      <c r="A65" s="11" t="n"/>
      <c r="B65" s="11" t="n"/>
      <c r="C65" s="15" t="n"/>
      <c r="D65" s="15" t="n"/>
      <c r="E65" s="13">
        <f>IF(OR(A65="",B65=""),"",IF(D65&lt;&gt;"",D65,IF(C65="","",IF(B65="U101: Safety &amp; Risk Management",DATE(IF(MONTH(C65)&gt;=8,YEAR(C65),YEAR(C65)-1)+4,7,31),IF(B65="U110: SafeSport Core Course",IF(AND(MONTH(C65)&gt;=6,MONTH(C65)&lt;=7),DATE(YEAR(C65),12,31),IF(MONTH(C65)&gt;=8,DATE(YEAR(C65)+1,7,31),DATE(YEAR(C65),7,31))),IF(OR(B65="Background check",B65="Pro First Aid (U107)"),EDATE(C65,24),IF(B65="USASF credential",EDATE(C65,60),IF(OR(B65="U100: Fundamentals of Gymnastics Instruction",B65="U112: Coaching and Control"),"No expiry",""))))))))</f>
        <v/>
      </c>
      <c r="F65" s="10">
        <f>IF(ISNUMBER(E65),E65-TODAY(),"")</f>
        <v/>
      </c>
      <c r="G65" s="10">
        <f>IF(OR(A65="",B65=""),"",IF(E65="No expiry","DONE",IF(NOT(ISNUMBER(E65)),"NEEDS DATE",IF(F65&lt;0,"EXPIRED",IF(F65&lt;=Settings!$B$6,"DUE SOON","CURRENT")))))</f>
        <v/>
      </c>
      <c r="H65" s="14">
        <f>IF(AND(B65="U110: SafeSport Core Course",ISNUMBER(C65)),IF(AND(MONTH(C65)&gt;=6,MONTH(C65)&lt;=7),"Taken in June or July: expires Dec 31, retake by then.",""),IF(AND(B65&lt;&gt;"",C65="",D65=""),"Enter the completion date or the expiry from the profile.",IF(AND(OR(B65="USA Gymnastics membership",B65="USASF coach membership",B65="Concussion education (U201)",B65="Other"),D65=""),"Type the expiry date from the coach's profile into Expiry override.","")))</f>
        <v/>
      </c>
    </row>
    <row r="66">
      <c r="A66" s="11" t="n"/>
      <c r="B66" s="11" t="n"/>
      <c r="C66" s="15" t="n"/>
      <c r="D66" s="15" t="n"/>
      <c r="E66" s="13">
        <f>IF(OR(A66="",B66=""),"",IF(D66&lt;&gt;"",D66,IF(C66="","",IF(B66="U101: Safety &amp; Risk Management",DATE(IF(MONTH(C66)&gt;=8,YEAR(C66),YEAR(C66)-1)+4,7,31),IF(B66="U110: SafeSport Core Course",IF(AND(MONTH(C66)&gt;=6,MONTH(C66)&lt;=7),DATE(YEAR(C66),12,31),IF(MONTH(C66)&gt;=8,DATE(YEAR(C66)+1,7,31),DATE(YEAR(C66),7,31))),IF(OR(B66="Background check",B66="Pro First Aid (U107)"),EDATE(C66,24),IF(B66="USASF credential",EDATE(C66,60),IF(OR(B66="U100: Fundamentals of Gymnastics Instruction",B66="U112: Coaching and Control"),"No expiry",""))))))))</f>
        <v/>
      </c>
      <c r="F66" s="10">
        <f>IF(ISNUMBER(E66),E66-TODAY(),"")</f>
        <v/>
      </c>
      <c r="G66" s="10">
        <f>IF(OR(A66="",B66=""),"",IF(E66="No expiry","DONE",IF(NOT(ISNUMBER(E66)),"NEEDS DATE",IF(F66&lt;0,"EXPIRED",IF(F66&lt;=Settings!$B$6,"DUE SOON","CURRENT")))))</f>
        <v/>
      </c>
      <c r="H66" s="14">
        <f>IF(AND(B66="U110: SafeSport Core Course",ISNUMBER(C66)),IF(AND(MONTH(C66)&gt;=6,MONTH(C66)&lt;=7),"Taken in June or July: expires Dec 31, retake by then.",""),IF(AND(B66&lt;&gt;"",C66="",D66=""),"Enter the completion date or the expiry from the profile.",IF(AND(OR(B66="USA Gymnastics membership",B66="USASF coach membership",B66="Concussion education (U201)",B66="Other"),D66=""),"Type the expiry date from the coach's profile into Expiry override.","")))</f>
        <v/>
      </c>
    </row>
    <row r="67">
      <c r="A67" s="11" t="n"/>
      <c r="B67" s="11" t="n"/>
      <c r="C67" s="15" t="n"/>
      <c r="D67" s="15" t="n"/>
      <c r="E67" s="13">
        <f>IF(OR(A67="",B67=""),"",IF(D67&lt;&gt;"",D67,IF(C67="","",IF(B67="U101: Safety &amp; Risk Management",DATE(IF(MONTH(C67)&gt;=8,YEAR(C67),YEAR(C67)-1)+4,7,31),IF(B67="U110: SafeSport Core Course",IF(AND(MONTH(C67)&gt;=6,MONTH(C67)&lt;=7),DATE(YEAR(C67),12,31),IF(MONTH(C67)&gt;=8,DATE(YEAR(C67)+1,7,31),DATE(YEAR(C67),7,31))),IF(OR(B67="Background check",B67="Pro First Aid (U107)"),EDATE(C67,24),IF(B67="USASF credential",EDATE(C67,60),IF(OR(B67="U100: Fundamentals of Gymnastics Instruction",B67="U112: Coaching and Control"),"No expiry",""))))))))</f>
        <v/>
      </c>
      <c r="F67" s="10">
        <f>IF(ISNUMBER(E67),E67-TODAY(),"")</f>
        <v/>
      </c>
      <c r="G67" s="10">
        <f>IF(OR(A67="",B67=""),"",IF(E67="No expiry","DONE",IF(NOT(ISNUMBER(E67)),"NEEDS DATE",IF(F67&lt;0,"EXPIRED",IF(F67&lt;=Settings!$B$6,"DUE SOON","CURRENT")))))</f>
        <v/>
      </c>
      <c r="H67" s="14">
        <f>IF(AND(B67="U110: SafeSport Core Course",ISNUMBER(C67)),IF(AND(MONTH(C67)&gt;=6,MONTH(C67)&lt;=7),"Taken in June or July: expires Dec 31, retake by then.",""),IF(AND(B67&lt;&gt;"",C67="",D67=""),"Enter the completion date or the expiry from the profile.",IF(AND(OR(B67="USA Gymnastics membership",B67="USASF coach membership",B67="Concussion education (U201)",B67="Other"),D67=""),"Type the expiry date from the coach's profile into Expiry override.","")))</f>
        <v/>
      </c>
    </row>
    <row r="68">
      <c r="A68" s="11" t="n"/>
      <c r="B68" s="11" t="n"/>
      <c r="C68" s="15" t="n"/>
      <c r="D68" s="15" t="n"/>
      <c r="E68" s="13">
        <f>IF(OR(A68="",B68=""),"",IF(D68&lt;&gt;"",D68,IF(C68="","",IF(B68="U101: Safety &amp; Risk Management",DATE(IF(MONTH(C68)&gt;=8,YEAR(C68),YEAR(C68)-1)+4,7,31),IF(B68="U110: SafeSport Core Course",IF(AND(MONTH(C68)&gt;=6,MONTH(C68)&lt;=7),DATE(YEAR(C68),12,31),IF(MONTH(C68)&gt;=8,DATE(YEAR(C68)+1,7,31),DATE(YEAR(C68),7,31))),IF(OR(B68="Background check",B68="Pro First Aid (U107)"),EDATE(C68,24),IF(B68="USASF credential",EDATE(C68,60),IF(OR(B68="U100: Fundamentals of Gymnastics Instruction",B68="U112: Coaching and Control"),"No expiry",""))))))))</f>
        <v/>
      </c>
      <c r="F68" s="10">
        <f>IF(ISNUMBER(E68),E68-TODAY(),"")</f>
        <v/>
      </c>
      <c r="G68" s="10">
        <f>IF(OR(A68="",B68=""),"",IF(E68="No expiry","DONE",IF(NOT(ISNUMBER(E68)),"NEEDS DATE",IF(F68&lt;0,"EXPIRED",IF(F68&lt;=Settings!$B$6,"DUE SOON","CURRENT")))))</f>
        <v/>
      </c>
      <c r="H68" s="14">
        <f>IF(AND(B68="U110: SafeSport Core Course",ISNUMBER(C68)),IF(AND(MONTH(C68)&gt;=6,MONTH(C68)&lt;=7),"Taken in June or July: expires Dec 31, retake by then.",""),IF(AND(B68&lt;&gt;"",C68="",D68=""),"Enter the completion date or the expiry from the profile.",IF(AND(OR(B68="USA Gymnastics membership",B68="USASF coach membership",B68="Concussion education (U201)",B68="Other"),D68=""),"Type the expiry date from the coach's profile into Expiry override.","")))</f>
        <v/>
      </c>
    </row>
    <row r="69">
      <c r="A69" s="11" t="n"/>
      <c r="B69" s="11" t="n"/>
      <c r="C69" s="15" t="n"/>
      <c r="D69" s="15" t="n"/>
      <c r="E69" s="13">
        <f>IF(OR(A69="",B69=""),"",IF(D69&lt;&gt;"",D69,IF(C69="","",IF(B69="U101: Safety &amp; Risk Management",DATE(IF(MONTH(C69)&gt;=8,YEAR(C69),YEAR(C69)-1)+4,7,31),IF(B69="U110: SafeSport Core Course",IF(AND(MONTH(C69)&gt;=6,MONTH(C69)&lt;=7),DATE(YEAR(C69),12,31),IF(MONTH(C69)&gt;=8,DATE(YEAR(C69)+1,7,31),DATE(YEAR(C69),7,31))),IF(OR(B69="Background check",B69="Pro First Aid (U107)"),EDATE(C69,24),IF(B69="USASF credential",EDATE(C69,60),IF(OR(B69="U100: Fundamentals of Gymnastics Instruction",B69="U112: Coaching and Control"),"No expiry",""))))))))</f>
        <v/>
      </c>
      <c r="F69" s="10">
        <f>IF(ISNUMBER(E69),E69-TODAY(),"")</f>
        <v/>
      </c>
      <c r="G69" s="10">
        <f>IF(OR(A69="",B69=""),"",IF(E69="No expiry","DONE",IF(NOT(ISNUMBER(E69)),"NEEDS DATE",IF(F69&lt;0,"EXPIRED",IF(F69&lt;=Settings!$B$6,"DUE SOON","CURRENT")))))</f>
        <v/>
      </c>
      <c r="H69" s="14">
        <f>IF(AND(B69="U110: SafeSport Core Course",ISNUMBER(C69)),IF(AND(MONTH(C69)&gt;=6,MONTH(C69)&lt;=7),"Taken in June or July: expires Dec 31, retake by then.",""),IF(AND(B69&lt;&gt;"",C69="",D69=""),"Enter the completion date or the expiry from the profile.",IF(AND(OR(B69="USA Gymnastics membership",B69="USASF coach membership",B69="Concussion education (U201)",B69="Other"),D69=""),"Type the expiry date from the coach's profile into Expiry override.","")))</f>
        <v/>
      </c>
    </row>
    <row r="70">
      <c r="A70" s="11" t="n"/>
      <c r="B70" s="11" t="n"/>
      <c r="C70" s="15" t="n"/>
      <c r="D70" s="15" t="n"/>
      <c r="E70" s="13">
        <f>IF(OR(A70="",B70=""),"",IF(D70&lt;&gt;"",D70,IF(C70="","",IF(B70="U101: Safety &amp; Risk Management",DATE(IF(MONTH(C70)&gt;=8,YEAR(C70),YEAR(C70)-1)+4,7,31),IF(B70="U110: SafeSport Core Course",IF(AND(MONTH(C70)&gt;=6,MONTH(C70)&lt;=7),DATE(YEAR(C70),12,31),IF(MONTH(C70)&gt;=8,DATE(YEAR(C70)+1,7,31),DATE(YEAR(C70),7,31))),IF(OR(B70="Background check",B70="Pro First Aid (U107)"),EDATE(C70,24),IF(B70="USASF credential",EDATE(C70,60),IF(OR(B70="U100: Fundamentals of Gymnastics Instruction",B70="U112: Coaching and Control"),"No expiry",""))))))))</f>
        <v/>
      </c>
      <c r="F70" s="10">
        <f>IF(ISNUMBER(E70),E70-TODAY(),"")</f>
        <v/>
      </c>
      <c r="G70" s="10">
        <f>IF(OR(A70="",B70=""),"",IF(E70="No expiry","DONE",IF(NOT(ISNUMBER(E70)),"NEEDS DATE",IF(F70&lt;0,"EXPIRED",IF(F70&lt;=Settings!$B$6,"DUE SOON","CURRENT")))))</f>
        <v/>
      </c>
      <c r="H70" s="14">
        <f>IF(AND(B70="U110: SafeSport Core Course",ISNUMBER(C70)),IF(AND(MONTH(C70)&gt;=6,MONTH(C70)&lt;=7),"Taken in June or July: expires Dec 31, retake by then.",""),IF(AND(B70&lt;&gt;"",C70="",D70=""),"Enter the completion date or the expiry from the profile.",IF(AND(OR(B70="USA Gymnastics membership",B70="USASF coach membership",B70="Concussion education (U201)",B70="Other"),D70=""),"Type the expiry date from the coach's profile into Expiry override.","")))</f>
        <v/>
      </c>
    </row>
    <row r="71">
      <c r="A71" s="11" t="n"/>
      <c r="B71" s="11" t="n"/>
      <c r="C71" s="15" t="n"/>
      <c r="D71" s="15" t="n"/>
      <c r="E71" s="13">
        <f>IF(OR(A71="",B71=""),"",IF(D71&lt;&gt;"",D71,IF(C71="","",IF(B71="U101: Safety &amp; Risk Management",DATE(IF(MONTH(C71)&gt;=8,YEAR(C71),YEAR(C71)-1)+4,7,31),IF(B71="U110: SafeSport Core Course",IF(AND(MONTH(C71)&gt;=6,MONTH(C71)&lt;=7),DATE(YEAR(C71),12,31),IF(MONTH(C71)&gt;=8,DATE(YEAR(C71)+1,7,31),DATE(YEAR(C71),7,31))),IF(OR(B71="Background check",B71="Pro First Aid (U107)"),EDATE(C71,24),IF(B71="USASF credential",EDATE(C71,60),IF(OR(B71="U100: Fundamentals of Gymnastics Instruction",B71="U112: Coaching and Control"),"No expiry",""))))))))</f>
        <v/>
      </c>
      <c r="F71" s="10">
        <f>IF(ISNUMBER(E71),E71-TODAY(),"")</f>
        <v/>
      </c>
      <c r="G71" s="10">
        <f>IF(OR(A71="",B71=""),"",IF(E71="No expiry","DONE",IF(NOT(ISNUMBER(E71)),"NEEDS DATE",IF(F71&lt;0,"EXPIRED",IF(F71&lt;=Settings!$B$6,"DUE SOON","CURRENT")))))</f>
        <v/>
      </c>
      <c r="H71" s="14">
        <f>IF(AND(B71="U110: SafeSport Core Course",ISNUMBER(C71)),IF(AND(MONTH(C71)&gt;=6,MONTH(C71)&lt;=7),"Taken in June or July: expires Dec 31, retake by then.",""),IF(AND(B71&lt;&gt;"",C71="",D71=""),"Enter the completion date or the expiry from the profile.",IF(AND(OR(B71="USA Gymnastics membership",B71="USASF coach membership",B71="Concussion education (U201)",B71="Other"),D71=""),"Type the expiry date from the coach's profile into Expiry override.","")))</f>
        <v/>
      </c>
    </row>
    <row r="72">
      <c r="A72" s="11" t="n"/>
      <c r="B72" s="11" t="n"/>
      <c r="C72" s="15" t="n"/>
      <c r="D72" s="15" t="n"/>
      <c r="E72" s="13">
        <f>IF(OR(A72="",B72=""),"",IF(D72&lt;&gt;"",D72,IF(C72="","",IF(B72="U101: Safety &amp; Risk Management",DATE(IF(MONTH(C72)&gt;=8,YEAR(C72),YEAR(C72)-1)+4,7,31),IF(B72="U110: SafeSport Core Course",IF(AND(MONTH(C72)&gt;=6,MONTH(C72)&lt;=7),DATE(YEAR(C72),12,31),IF(MONTH(C72)&gt;=8,DATE(YEAR(C72)+1,7,31),DATE(YEAR(C72),7,31))),IF(OR(B72="Background check",B72="Pro First Aid (U107)"),EDATE(C72,24),IF(B72="USASF credential",EDATE(C72,60),IF(OR(B72="U100: Fundamentals of Gymnastics Instruction",B72="U112: Coaching and Control"),"No expiry",""))))))))</f>
        <v/>
      </c>
      <c r="F72" s="10">
        <f>IF(ISNUMBER(E72),E72-TODAY(),"")</f>
        <v/>
      </c>
      <c r="G72" s="10">
        <f>IF(OR(A72="",B72=""),"",IF(E72="No expiry","DONE",IF(NOT(ISNUMBER(E72)),"NEEDS DATE",IF(F72&lt;0,"EXPIRED",IF(F72&lt;=Settings!$B$6,"DUE SOON","CURRENT")))))</f>
        <v/>
      </c>
      <c r="H72" s="14">
        <f>IF(AND(B72="U110: SafeSport Core Course",ISNUMBER(C72)),IF(AND(MONTH(C72)&gt;=6,MONTH(C72)&lt;=7),"Taken in June or July: expires Dec 31, retake by then.",""),IF(AND(B72&lt;&gt;"",C72="",D72=""),"Enter the completion date or the expiry from the profile.",IF(AND(OR(B72="USA Gymnastics membership",B72="USASF coach membership",B72="Concussion education (U201)",B72="Other"),D72=""),"Type the expiry date from the coach's profile into Expiry override.","")))</f>
        <v/>
      </c>
    </row>
    <row r="73">
      <c r="A73" s="11" t="n"/>
      <c r="B73" s="11" t="n"/>
      <c r="C73" s="15" t="n"/>
      <c r="D73" s="15" t="n"/>
      <c r="E73" s="13">
        <f>IF(OR(A73="",B73=""),"",IF(D73&lt;&gt;"",D73,IF(C73="","",IF(B73="U101: Safety &amp; Risk Management",DATE(IF(MONTH(C73)&gt;=8,YEAR(C73),YEAR(C73)-1)+4,7,31),IF(B73="U110: SafeSport Core Course",IF(AND(MONTH(C73)&gt;=6,MONTH(C73)&lt;=7),DATE(YEAR(C73),12,31),IF(MONTH(C73)&gt;=8,DATE(YEAR(C73)+1,7,31),DATE(YEAR(C73),7,31))),IF(OR(B73="Background check",B73="Pro First Aid (U107)"),EDATE(C73,24),IF(B73="USASF credential",EDATE(C73,60),IF(OR(B73="U100: Fundamentals of Gymnastics Instruction",B73="U112: Coaching and Control"),"No expiry",""))))))))</f>
        <v/>
      </c>
      <c r="F73" s="10">
        <f>IF(ISNUMBER(E73),E73-TODAY(),"")</f>
        <v/>
      </c>
      <c r="G73" s="10">
        <f>IF(OR(A73="",B73=""),"",IF(E73="No expiry","DONE",IF(NOT(ISNUMBER(E73)),"NEEDS DATE",IF(F73&lt;0,"EXPIRED",IF(F73&lt;=Settings!$B$6,"DUE SOON","CURRENT")))))</f>
        <v/>
      </c>
      <c r="H73" s="14">
        <f>IF(AND(B73="U110: SafeSport Core Course",ISNUMBER(C73)),IF(AND(MONTH(C73)&gt;=6,MONTH(C73)&lt;=7),"Taken in June or July: expires Dec 31, retake by then.",""),IF(AND(B73&lt;&gt;"",C73="",D73=""),"Enter the completion date or the expiry from the profile.",IF(AND(OR(B73="USA Gymnastics membership",B73="USASF coach membership",B73="Concussion education (U201)",B73="Other"),D73=""),"Type the expiry date from the coach's profile into Expiry override.","")))</f>
        <v/>
      </c>
    </row>
    <row r="74">
      <c r="A74" s="11" t="n"/>
      <c r="B74" s="11" t="n"/>
      <c r="C74" s="15" t="n"/>
      <c r="D74" s="15" t="n"/>
      <c r="E74" s="13">
        <f>IF(OR(A74="",B74=""),"",IF(D74&lt;&gt;"",D74,IF(C74="","",IF(B74="U101: Safety &amp; Risk Management",DATE(IF(MONTH(C74)&gt;=8,YEAR(C74),YEAR(C74)-1)+4,7,31),IF(B74="U110: SafeSport Core Course",IF(AND(MONTH(C74)&gt;=6,MONTH(C74)&lt;=7),DATE(YEAR(C74),12,31),IF(MONTH(C74)&gt;=8,DATE(YEAR(C74)+1,7,31),DATE(YEAR(C74),7,31))),IF(OR(B74="Background check",B74="Pro First Aid (U107)"),EDATE(C74,24),IF(B74="USASF credential",EDATE(C74,60),IF(OR(B74="U100: Fundamentals of Gymnastics Instruction",B74="U112: Coaching and Control"),"No expiry",""))))))))</f>
        <v/>
      </c>
      <c r="F74" s="10">
        <f>IF(ISNUMBER(E74),E74-TODAY(),"")</f>
        <v/>
      </c>
      <c r="G74" s="10">
        <f>IF(OR(A74="",B74=""),"",IF(E74="No expiry","DONE",IF(NOT(ISNUMBER(E74)),"NEEDS DATE",IF(F74&lt;0,"EXPIRED",IF(F74&lt;=Settings!$B$6,"DUE SOON","CURRENT")))))</f>
        <v/>
      </c>
      <c r="H74" s="14">
        <f>IF(AND(B74="U110: SafeSport Core Course",ISNUMBER(C74)),IF(AND(MONTH(C74)&gt;=6,MONTH(C74)&lt;=7),"Taken in June or July: expires Dec 31, retake by then.",""),IF(AND(B74&lt;&gt;"",C74="",D74=""),"Enter the completion date or the expiry from the profile.",IF(AND(OR(B74="USA Gymnastics membership",B74="USASF coach membership",B74="Concussion education (U201)",B74="Other"),D74=""),"Type the expiry date from the coach's profile into Expiry override.","")))</f>
        <v/>
      </c>
    </row>
    <row r="75">
      <c r="A75" s="11" t="n"/>
      <c r="B75" s="11" t="n"/>
      <c r="C75" s="15" t="n"/>
      <c r="D75" s="15" t="n"/>
      <c r="E75" s="13">
        <f>IF(OR(A75="",B75=""),"",IF(D75&lt;&gt;"",D75,IF(C75="","",IF(B75="U101: Safety &amp; Risk Management",DATE(IF(MONTH(C75)&gt;=8,YEAR(C75),YEAR(C75)-1)+4,7,31),IF(B75="U110: SafeSport Core Course",IF(AND(MONTH(C75)&gt;=6,MONTH(C75)&lt;=7),DATE(YEAR(C75),12,31),IF(MONTH(C75)&gt;=8,DATE(YEAR(C75)+1,7,31),DATE(YEAR(C75),7,31))),IF(OR(B75="Background check",B75="Pro First Aid (U107)"),EDATE(C75,24),IF(B75="USASF credential",EDATE(C75,60),IF(OR(B75="U100: Fundamentals of Gymnastics Instruction",B75="U112: Coaching and Control"),"No expiry",""))))))))</f>
        <v/>
      </c>
      <c r="F75" s="10">
        <f>IF(ISNUMBER(E75),E75-TODAY(),"")</f>
        <v/>
      </c>
      <c r="G75" s="10">
        <f>IF(OR(A75="",B75=""),"",IF(E75="No expiry","DONE",IF(NOT(ISNUMBER(E75)),"NEEDS DATE",IF(F75&lt;0,"EXPIRED",IF(F75&lt;=Settings!$B$6,"DUE SOON","CURRENT")))))</f>
        <v/>
      </c>
      <c r="H75" s="14">
        <f>IF(AND(B75="U110: SafeSport Core Course",ISNUMBER(C75)),IF(AND(MONTH(C75)&gt;=6,MONTH(C75)&lt;=7),"Taken in June or July: expires Dec 31, retake by then.",""),IF(AND(B75&lt;&gt;"",C75="",D75=""),"Enter the completion date or the expiry from the profile.",IF(AND(OR(B75="USA Gymnastics membership",B75="USASF coach membership",B75="Concussion education (U201)",B75="Other"),D75=""),"Type the expiry date from the coach's profile into Expiry override.","")))</f>
        <v/>
      </c>
    </row>
    <row r="76">
      <c r="A76" s="11" t="n"/>
      <c r="B76" s="11" t="n"/>
      <c r="C76" s="15" t="n"/>
      <c r="D76" s="15" t="n"/>
      <c r="E76" s="13">
        <f>IF(OR(A76="",B76=""),"",IF(D76&lt;&gt;"",D76,IF(C76="","",IF(B76="U101: Safety &amp; Risk Management",DATE(IF(MONTH(C76)&gt;=8,YEAR(C76),YEAR(C76)-1)+4,7,31),IF(B76="U110: SafeSport Core Course",IF(AND(MONTH(C76)&gt;=6,MONTH(C76)&lt;=7),DATE(YEAR(C76),12,31),IF(MONTH(C76)&gt;=8,DATE(YEAR(C76)+1,7,31),DATE(YEAR(C76),7,31))),IF(OR(B76="Background check",B76="Pro First Aid (U107)"),EDATE(C76,24),IF(B76="USASF credential",EDATE(C76,60),IF(OR(B76="U100: Fundamentals of Gymnastics Instruction",B76="U112: Coaching and Control"),"No expiry",""))))))))</f>
        <v/>
      </c>
      <c r="F76" s="10">
        <f>IF(ISNUMBER(E76),E76-TODAY(),"")</f>
        <v/>
      </c>
      <c r="G76" s="10">
        <f>IF(OR(A76="",B76=""),"",IF(E76="No expiry","DONE",IF(NOT(ISNUMBER(E76)),"NEEDS DATE",IF(F76&lt;0,"EXPIRED",IF(F76&lt;=Settings!$B$6,"DUE SOON","CURRENT")))))</f>
        <v/>
      </c>
      <c r="H76" s="14">
        <f>IF(AND(B76="U110: SafeSport Core Course",ISNUMBER(C76)),IF(AND(MONTH(C76)&gt;=6,MONTH(C76)&lt;=7),"Taken in June or July: expires Dec 31, retake by then.",""),IF(AND(B76&lt;&gt;"",C76="",D76=""),"Enter the completion date or the expiry from the profile.",IF(AND(OR(B76="USA Gymnastics membership",B76="USASF coach membership",B76="Concussion education (U201)",B76="Other"),D76=""),"Type the expiry date from the coach's profile into Expiry override.","")))</f>
        <v/>
      </c>
    </row>
    <row r="77">
      <c r="A77" s="11" t="n"/>
      <c r="B77" s="11" t="n"/>
      <c r="C77" s="15" t="n"/>
      <c r="D77" s="15" t="n"/>
      <c r="E77" s="13">
        <f>IF(OR(A77="",B77=""),"",IF(D77&lt;&gt;"",D77,IF(C77="","",IF(B77="U101: Safety &amp; Risk Management",DATE(IF(MONTH(C77)&gt;=8,YEAR(C77),YEAR(C77)-1)+4,7,31),IF(B77="U110: SafeSport Core Course",IF(AND(MONTH(C77)&gt;=6,MONTH(C77)&lt;=7),DATE(YEAR(C77),12,31),IF(MONTH(C77)&gt;=8,DATE(YEAR(C77)+1,7,31),DATE(YEAR(C77),7,31))),IF(OR(B77="Background check",B77="Pro First Aid (U107)"),EDATE(C77,24),IF(B77="USASF credential",EDATE(C77,60),IF(OR(B77="U100: Fundamentals of Gymnastics Instruction",B77="U112: Coaching and Control"),"No expiry",""))))))))</f>
        <v/>
      </c>
      <c r="F77" s="10">
        <f>IF(ISNUMBER(E77),E77-TODAY(),"")</f>
        <v/>
      </c>
      <c r="G77" s="10">
        <f>IF(OR(A77="",B77=""),"",IF(E77="No expiry","DONE",IF(NOT(ISNUMBER(E77)),"NEEDS DATE",IF(F77&lt;0,"EXPIRED",IF(F77&lt;=Settings!$B$6,"DUE SOON","CURRENT")))))</f>
        <v/>
      </c>
      <c r="H77" s="14">
        <f>IF(AND(B77="U110: SafeSport Core Course",ISNUMBER(C77)),IF(AND(MONTH(C77)&gt;=6,MONTH(C77)&lt;=7),"Taken in June or July: expires Dec 31, retake by then.",""),IF(AND(B77&lt;&gt;"",C77="",D77=""),"Enter the completion date or the expiry from the profile.",IF(AND(OR(B77="USA Gymnastics membership",B77="USASF coach membership",B77="Concussion education (U201)",B77="Other"),D77=""),"Type the expiry date from the coach's profile into Expiry override.","")))</f>
        <v/>
      </c>
    </row>
    <row r="78">
      <c r="A78" s="11" t="n"/>
      <c r="B78" s="11" t="n"/>
      <c r="C78" s="15" t="n"/>
      <c r="D78" s="15" t="n"/>
      <c r="E78" s="13">
        <f>IF(OR(A78="",B78=""),"",IF(D78&lt;&gt;"",D78,IF(C78="","",IF(B78="U101: Safety &amp; Risk Management",DATE(IF(MONTH(C78)&gt;=8,YEAR(C78),YEAR(C78)-1)+4,7,31),IF(B78="U110: SafeSport Core Course",IF(AND(MONTH(C78)&gt;=6,MONTH(C78)&lt;=7),DATE(YEAR(C78),12,31),IF(MONTH(C78)&gt;=8,DATE(YEAR(C78)+1,7,31),DATE(YEAR(C78),7,31))),IF(OR(B78="Background check",B78="Pro First Aid (U107)"),EDATE(C78,24),IF(B78="USASF credential",EDATE(C78,60),IF(OR(B78="U100: Fundamentals of Gymnastics Instruction",B78="U112: Coaching and Control"),"No expiry",""))))))))</f>
        <v/>
      </c>
      <c r="F78" s="10">
        <f>IF(ISNUMBER(E78),E78-TODAY(),"")</f>
        <v/>
      </c>
      <c r="G78" s="10">
        <f>IF(OR(A78="",B78=""),"",IF(E78="No expiry","DONE",IF(NOT(ISNUMBER(E78)),"NEEDS DATE",IF(F78&lt;0,"EXPIRED",IF(F78&lt;=Settings!$B$6,"DUE SOON","CURRENT")))))</f>
        <v/>
      </c>
      <c r="H78" s="14">
        <f>IF(AND(B78="U110: SafeSport Core Course",ISNUMBER(C78)),IF(AND(MONTH(C78)&gt;=6,MONTH(C78)&lt;=7),"Taken in June or July: expires Dec 31, retake by then.",""),IF(AND(B78&lt;&gt;"",C78="",D78=""),"Enter the completion date or the expiry from the profile.",IF(AND(OR(B78="USA Gymnastics membership",B78="USASF coach membership",B78="Concussion education (U201)",B78="Other"),D78=""),"Type the expiry date from the coach's profile into Expiry override.","")))</f>
        <v/>
      </c>
    </row>
    <row r="79">
      <c r="A79" s="11" t="n"/>
      <c r="B79" s="11" t="n"/>
      <c r="C79" s="15" t="n"/>
      <c r="D79" s="15" t="n"/>
      <c r="E79" s="13">
        <f>IF(OR(A79="",B79=""),"",IF(D79&lt;&gt;"",D79,IF(C79="","",IF(B79="U101: Safety &amp; Risk Management",DATE(IF(MONTH(C79)&gt;=8,YEAR(C79),YEAR(C79)-1)+4,7,31),IF(B79="U110: SafeSport Core Course",IF(AND(MONTH(C79)&gt;=6,MONTH(C79)&lt;=7),DATE(YEAR(C79),12,31),IF(MONTH(C79)&gt;=8,DATE(YEAR(C79)+1,7,31),DATE(YEAR(C79),7,31))),IF(OR(B79="Background check",B79="Pro First Aid (U107)"),EDATE(C79,24),IF(B79="USASF credential",EDATE(C79,60),IF(OR(B79="U100: Fundamentals of Gymnastics Instruction",B79="U112: Coaching and Control"),"No expiry",""))))))))</f>
        <v/>
      </c>
      <c r="F79" s="10">
        <f>IF(ISNUMBER(E79),E79-TODAY(),"")</f>
        <v/>
      </c>
      <c r="G79" s="10">
        <f>IF(OR(A79="",B79=""),"",IF(E79="No expiry","DONE",IF(NOT(ISNUMBER(E79)),"NEEDS DATE",IF(F79&lt;0,"EXPIRED",IF(F79&lt;=Settings!$B$6,"DUE SOON","CURRENT")))))</f>
        <v/>
      </c>
      <c r="H79" s="14">
        <f>IF(AND(B79="U110: SafeSport Core Course",ISNUMBER(C79)),IF(AND(MONTH(C79)&gt;=6,MONTH(C79)&lt;=7),"Taken in June or July: expires Dec 31, retake by then.",""),IF(AND(B79&lt;&gt;"",C79="",D79=""),"Enter the completion date or the expiry from the profile.",IF(AND(OR(B79="USA Gymnastics membership",B79="USASF coach membership",B79="Concussion education (U201)",B79="Other"),D79=""),"Type the expiry date from the coach's profile into Expiry override.","")))</f>
        <v/>
      </c>
    </row>
    <row r="80">
      <c r="A80" s="11" t="n"/>
      <c r="B80" s="11" t="n"/>
      <c r="C80" s="15" t="n"/>
      <c r="D80" s="15" t="n"/>
      <c r="E80" s="13">
        <f>IF(OR(A80="",B80=""),"",IF(D80&lt;&gt;"",D80,IF(C80="","",IF(B80="U101: Safety &amp; Risk Management",DATE(IF(MONTH(C80)&gt;=8,YEAR(C80),YEAR(C80)-1)+4,7,31),IF(B80="U110: SafeSport Core Course",IF(AND(MONTH(C80)&gt;=6,MONTH(C80)&lt;=7),DATE(YEAR(C80),12,31),IF(MONTH(C80)&gt;=8,DATE(YEAR(C80)+1,7,31),DATE(YEAR(C80),7,31))),IF(OR(B80="Background check",B80="Pro First Aid (U107)"),EDATE(C80,24),IF(B80="USASF credential",EDATE(C80,60),IF(OR(B80="U100: Fundamentals of Gymnastics Instruction",B80="U112: Coaching and Control"),"No expiry",""))))))))</f>
        <v/>
      </c>
      <c r="F80" s="10">
        <f>IF(ISNUMBER(E80),E80-TODAY(),"")</f>
        <v/>
      </c>
      <c r="G80" s="10">
        <f>IF(OR(A80="",B80=""),"",IF(E80="No expiry","DONE",IF(NOT(ISNUMBER(E80)),"NEEDS DATE",IF(F80&lt;0,"EXPIRED",IF(F80&lt;=Settings!$B$6,"DUE SOON","CURRENT")))))</f>
        <v/>
      </c>
      <c r="H80" s="14">
        <f>IF(AND(B80="U110: SafeSport Core Course",ISNUMBER(C80)),IF(AND(MONTH(C80)&gt;=6,MONTH(C80)&lt;=7),"Taken in June or July: expires Dec 31, retake by then.",""),IF(AND(B80&lt;&gt;"",C80="",D80=""),"Enter the completion date or the expiry from the profile.",IF(AND(OR(B80="USA Gymnastics membership",B80="USASF coach membership",B80="Concussion education (U201)",B80="Other"),D80=""),"Type the expiry date from the coach's profile into Expiry override.","")))</f>
        <v/>
      </c>
    </row>
    <row r="81">
      <c r="A81" s="11" t="n"/>
      <c r="B81" s="11" t="n"/>
      <c r="C81" s="15" t="n"/>
      <c r="D81" s="15" t="n"/>
      <c r="E81" s="13">
        <f>IF(OR(A81="",B81=""),"",IF(D81&lt;&gt;"",D81,IF(C81="","",IF(B81="U101: Safety &amp; Risk Management",DATE(IF(MONTH(C81)&gt;=8,YEAR(C81),YEAR(C81)-1)+4,7,31),IF(B81="U110: SafeSport Core Course",IF(AND(MONTH(C81)&gt;=6,MONTH(C81)&lt;=7),DATE(YEAR(C81),12,31),IF(MONTH(C81)&gt;=8,DATE(YEAR(C81)+1,7,31),DATE(YEAR(C81),7,31))),IF(OR(B81="Background check",B81="Pro First Aid (U107)"),EDATE(C81,24),IF(B81="USASF credential",EDATE(C81,60),IF(OR(B81="U100: Fundamentals of Gymnastics Instruction",B81="U112: Coaching and Control"),"No expiry",""))))))))</f>
        <v/>
      </c>
      <c r="F81" s="10">
        <f>IF(ISNUMBER(E81),E81-TODAY(),"")</f>
        <v/>
      </c>
      <c r="G81" s="10">
        <f>IF(OR(A81="",B81=""),"",IF(E81="No expiry","DONE",IF(NOT(ISNUMBER(E81)),"NEEDS DATE",IF(F81&lt;0,"EXPIRED",IF(F81&lt;=Settings!$B$6,"DUE SOON","CURRENT")))))</f>
        <v/>
      </c>
      <c r="H81" s="14">
        <f>IF(AND(B81="U110: SafeSport Core Course",ISNUMBER(C81)),IF(AND(MONTH(C81)&gt;=6,MONTH(C81)&lt;=7),"Taken in June or July: expires Dec 31, retake by then.",""),IF(AND(B81&lt;&gt;"",C81="",D81=""),"Enter the completion date or the expiry from the profile.",IF(AND(OR(B81="USA Gymnastics membership",B81="USASF coach membership",B81="Concussion education (U201)",B81="Other"),D81=""),"Type the expiry date from the coach's profile into Expiry override.","")))</f>
        <v/>
      </c>
    </row>
    <row r="82">
      <c r="A82" s="11" t="n"/>
      <c r="B82" s="11" t="n"/>
      <c r="C82" s="15" t="n"/>
      <c r="D82" s="15" t="n"/>
      <c r="E82" s="13">
        <f>IF(OR(A82="",B82=""),"",IF(D82&lt;&gt;"",D82,IF(C82="","",IF(B82="U101: Safety &amp; Risk Management",DATE(IF(MONTH(C82)&gt;=8,YEAR(C82),YEAR(C82)-1)+4,7,31),IF(B82="U110: SafeSport Core Course",IF(AND(MONTH(C82)&gt;=6,MONTH(C82)&lt;=7),DATE(YEAR(C82),12,31),IF(MONTH(C82)&gt;=8,DATE(YEAR(C82)+1,7,31),DATE(YEAR(C82),7,31))),IF(OR(B82="Background check",B82="Pro First Aid (U107)"),EDATE(C82,24),IF(B82="USASF credential",EDATE(C82,60),IF(OR(B82="U100: Fundamentals of Gymnastics Instruction",B82="U112: Coaching and Control"),"No expiry",""))))))))</f>
        <v/>
      </c>
      <c r="F82" s="10">
        <f>IF(ISNUMBER(E82),E82-TODAY(),"")</f>
        <v/>
      </c>
      <c r="G82" s="10">
        <f>IF(OR(A82="",B82=""),"",IF(E82="No expiry","DONE",IF(NOT(ISNUMBER(E82)),"NEEDS DATE",IF(F82&lt;0,"EXPIRED",IF(F82&lt;=Settings!$B$6,"DUE SOON","CURRENT")))))</f>
        <v/>
      </c>
      <c r="H82" s="14">
        <f>IF(AND(B82="U110: SafeSport Core Course",ISNUMBER(C82)),IF(AND(MONTH(C82)&gt;=6,MONTH(C82)&lt;=7),"Taken in June or July: expires Dec 31, retake by then.",""),IF(AND(B82&lt;&gt;"",C82="",D82=""),"Enter the completion date or the expiry from the profile.",IF(AND(OR(B82="USA Gymnastics membership",B82="USASF coach membership",B82="Concussion education (U201)",B82="Other"),D82=""),"Type the expiry date from the coach's profile into Expiry override.","")))</f>
        <v/>
      </c>
    </row>
    <row r="83">
      <c r="A83" s="11" t="n"/>
      <c r="B83" s="11" t="n"/>
      <c r="C83" s="15" t="n"/>
      <c r="D83" s="15" t="n"/>
      <c r="E83" s="13">
        <f>IF(OR(A83="",B83=""),"",IF(D83&lt;&gt;"",D83,IF(C83="","",IF(B83="U101: Safety &amp; Risk Management",DATE(IF(MONTH(C83)&gt;=8,YEAR(C83),YEAR(C83)-1)+4,7,31),IF(B83="U110: SafeSport Core Course",IF(AND(MONTH(C83)&gt;=6,MONTH(C83)&lt;=7),DATE(YEAR(C83),12,31),IF(MONTH(C83)&gt;=8,DATE(YEAR(C83)+1,7,31),DATE(YEAR(C83),7,31))),IF(OR(B83="Background check",B83="Pro First Aid (U107)"),EDATE(C83,24),IF(B83="USASF credential",EDATE(C83,60),IF(OR(B83="U100: Fundamentals of Gymnastics Instruction",B83="U112: Coaching and Control"),"No expiry",""))))))))</f>
        <v/>
      </c>
      <c r="F83" s="10">
        <f>IF(ISNUMBER(E83),E83-TODAY(),"")</f>
        <v/>
      </c>
      <c r="G83" s="10">
        <f>IF(OR(A83="",B83=""),"",IF(E83="No expiry","DONE",IF(NOT(ISNUMBER(E83)),"NEEDS DATE",IF(F83&lt;0,"EXPIRED",IF(F83&lt;=Settings!$B$6,"DUE SOON","CURRENT")))))</f>
        <v/>
      </c>
      <c r="H83" s="14">
        <f>IF(AND(B83="U110: SafeSport Core Course",ISNUMBER(C83)),IF(AND(MONTH(C83)&gt;=6,MONTH(C83)&lt;=7),"Taken in June or July: expires Dec 31, retake by then.",""),IF(AND(B83&lt;&gt;"",C83="",D83=""),"Enter the completion date or the expiry from the profile.",IF(AND(OR(B83="USA Gymnastics membership",B83="USASF coach membership",B83="Concussion education (U201)",B83="Other"),D83=""),"Type the expiry date from the coach's profile into Expiry override.","")))</f>
        <v/>
      </c>
    </row>
    <row r="84">
      <c r="A84" s="11" t="n"/>
      <c r="B84" s="11" t="n"/>
      <c r="C84" s="15" t="n"/>
      <c r="D84" s="15" t="n"/>
      <c r="E84" s="13">
        <f>IF(OR(A84="",B84=""),"",IF(D84&lt;&gt;"",D84,IF(C84="","",IF(B84="U101: Safety &amp; Risk Management",DATE(IF(MONTH(C84)&gt;=8,YEAR(C84),YEAR(C84)-1)+4,7,31),IF(B84="U110: SafeSport Core Course",IF(AND(MONTH(C84)&gt;=6,MONTH(C84)&lt;=7),DATE(YEAR(C84),12,31),IF(MONTH(C84)&gt;=8,DATE(YEAR(C84)+1,7,31),DATE(YEAR(C84),7,31))),IF(OR(B84="Background check",B84="Pro First Aid (U107)"),EDATE(C84,24),IF(B84="USASF credential",EDATE(C84,60),IF(OR(B84="U100: Fundamentals of Gymnastics Instruction",B84="U112: Coaching and Control"),"No expiry",""))))))))</f>
        <v/>
      </c>
      <c r="F84" s="10">
        <f>IF(ISNUMBER(E84),E84-TODAY(),"")</f>
        <v/>
      </c>
      <c r="G84" s="10">
        <f>IF(OR(A84="",B84=""),"",IF(E84="No expiry","DONE",IF(NOT(ISNUMBER(E84)),"NEEDS DATE",IF(F84&lt;0,"EXPIRED",IF(F84&lt;=Settings!$B$6,"DUE SOON","CURRENT")))))</f>
        <v/>
      </c>
      <c r="H84" s="14">
        <f>IF(AND(B84="U110: SafeSport Core Course",ISNUMBER(C84)),IF(AND(MONTH(C84)&gt;=6,MONTH(C84)&lt;=7),"Taken in June or July: expires Dec 31, retake by then.",""),IF(AND(B84&lt;&gt;"",C84="",D84=""),"Enter the completion date or the expiry from the profile.",IF(AND(OR(B84="USA Gymnastics membership",B84="USASF coach membership",B84="Concussion education (U201)",B84="Other"),D84=""),"Type the expiry date from the coach's profile into Expiry override.","")))</f>
        <v/>
      </c>
    </row>
    <row r="85">
      <c r="A85" s="11" t="n"/>
      <c r="B85" s="11" t="n"/>
      <c r="C85" s="15" t="n"/>
      <c r="D85" s="15" t="n"/>
      <c r="E85" s="13">
        <f>IF(OR(A85="",B85=""),"",IF(D85&lt;&gt;"",D85,IF(C85="","",IF(B85="U101: Safety &amp; Risk Management",DATE(IF(MONTH(C85)&gt;=8,YEAR(C85),YEAR(C85)-1)+4,7,31),IF(B85="U110: SafeSport Core Course",IF(AND(MONTH(C85)&gt;=6,MONTH(C85)&lt;=7),DATE(YEAR(C85),12,31),IF(MONTH(C85)&gt;=8,DATE(YEAR(C85)+1,7,31),DATE(YEAR(C85),7,31))),IF(OR(B85="Background check",B85="Pro First Aid (U107)"),EDATE(C85,24),IF(B85="USASF credential",EDATE(C85,60),IF(OR(B85="U100: Fundamentals of Gymnastics Instruction",B85="U112: Coaching and Control"),"No expiry",""))))))))</f>
        <v/>
      </c>
      <c r="F85" s="10">
        <f>IF(ISNUMBER(E85),E85-TODAY(),"")</f>
        <v/>
      </c>
      <c r="G85" s="10">
        <f>IF(OR(A85="",B85=""),"",IF(E85="No expiry","DONE",IF(NOT(ISNUMBER(E85)),"NEEDS DATE",IF(F85&lt;0,"EXPIRED",IF(F85&lt;=Settings!$B$6,"DUE SOON","CURRENT")))))</f>
        <v/>
      </c>
      <c r="H85" s="14">
        <f>IF(AND(B85="U110: SafeSport Core Course",ISNUMBER(C85)),IF(AND(MONTH(C85)&gt;=6,MONTH(C85)&lt;=7),"Taken in June or July: expires Dec 31, retake by then.",""),IF(AND(B85&lt;&gt;"",C85="",D85=""),"Enter the completion date or the expiry from the profile.",IF(AND(OR(B85="USA Gymnastics membership",B85="USASF coach membership",B85="Concussion education (U201)",B85="Other"),D85=""),"Type the expiry date from the coach's profile into Expiry override.","")))</f>
        <v/>
      </c>
    </row>
    <row r="86">
      <c r="A86" s="11" t="n"/>
      <c r="B86" s="11" t="n"/>
      <c r="C86" s="15" t="n"/>
      <c r="D86" s="15" t="n"/>
      <c r="E86" s="13">
        <f>IF(OR(A86="",B86=""),"",IF(D86&lt;&gt;"",D86,IF(C86="","",IF(B86="U101: Safety &amp; Risk Management",DATE(IF(MONTH(C86)&gt;=8,YEAR(C86),YEAR(C86)-1)+4,7,31),IF(B86="U110: SafeSport Core Course",IF(AND(MONTH(C86)&gt;=6,MONTH(C86)&lt;=7),DATE(YEAR(C86),12,31),IF(MONTH(C86)&gt;=8,DATE(YEAR(C86)+1,7,31),DATE(YEAR(C86),7,31))),IF(OR(B86="Background check",B86="Pro First Aid (U107)"),EDATE(C86,24),IF(B86="USASF credential",EDATE(C86,60),IF(OR(B86="U100: Fundamentals of Gymnastics Instruction",B86="U112: Coaching and Control"),"No expiry",""))))))))</f>
        <v/>
      </c>
      <c r="F86" s="10">
        <f>IF(ISNUMBER(E86),E86-TODAY(),"")</f>
        <v/>
      </c>
      <c r="G86" s="10">
        <f>IF(OR(A86="",B86=""),"",IF(E86="No expiry","DONE",IF(NOT(ISNUMBER(E86)),"NEEDS DATE",IF(F86&lt;0,"EXPIRED",IF(F86&lt;=Settings!$B$6,"DUE SOON","CURRENT")))))</f>
        <v/>
      </c>
      <c r="H86" s="14">
        <f>IF(AND(B86="U110: SafeSport Core Course",ISNUMBER(C86)),IF(AND(MONTH(C86)&gt;=6,MONTH(C86)&lt;=7),"Taken in June or July: expires Dec 31, retake by then.",""),IF(AND(B86&lt;&gt;"",C86="",D86=""),"Enter the completion date or the expiry from the profile.",IF(AND(OR(B86="USA Gymnastics membership",B86="USASF coach membership",B86="Concussion education (U201)",B86="Other"),D86=""),"Type the expiry date from the coach's profile into Expiry override.","")))</f>
        <v/>
      </c>
    </row>
    <row r="87">
      <c r="A87" s="11" t="n"/>
      <c r="B87" s="11" t="n"/>
      <c r="C87" s="15" t="n"/>
      <c r="D87" s="15" t="n"/>
      <c r="E87" s="13">
        <f>IF(OR(A87="",B87=""),"",IF(D87&lt;&gt;"",D87,IF(C87="","",IF(B87="U101: Safety &amp; Risk Management",DATE(IF(MONTH(C87)&gt;=8,YEAR(C87),YEAR(C87)-1)+4,7,31),IF(B87="U110: SafeSport Core Course",IF(AND(MONTH(C87)&gt;=6,MONTH(C87)&lt;=7),DATE(YEAR(C87),12,31),IF(MONTH(C87)&gt;=8,DATE(YEAR(C87)+1,7,31),DATE(YEAR(C87),7,31))),IF(OR(B87="Background check",B87="Pro First Aid (U107)"),EDATE(C87,24),IF(B87="USASF credential",EDATE(C87,60),IF(OR(B87="U100: Fundamentals of Gymnastics Instruction",B87="U112: Coaching and Control"),"No expiry",""))))))))</f>
        <v/>
      </c>
      <c r="F87" s="10">
        <f>IF(ISNUMBER(E87),E87-TODAY(),"")</f>
        <v/>
      </c>
      <c r="G87" s="10">
        <f>IF(OR(A87="",B87=""),"",IF(E87="No expiry","DONE",IF(NOT(ISNUMBER(E87)),"NEEDS DATE",IF(F87&lt;0,"EXPIRED",IF(F87&lt;=Settings!$B$6,"DUE SOON","CURRENT")))))</f>
        <v/>
      </c>
      <c r="H87" s="14">
        <f>IF(AND(B87="U110: SafeSport Core Course",ISNUMBER(C87)),IF(AND(MONTH(C87)&gt;=6,MONTH(C87)&lt;=7),"Taken in June or July: expires Dec 31, retake by then.",""),IF(AND(B87&lt;&gt;"",C87="",D87=""),"Enter the completion date or the expiry from the profile.",IF(AND(OR(B87="USA Gymnastics membership",B87="USASF coach membership",B87="Concussion education (U201)",B87="Other"),D87=""),"Type the expiry date from the coach's profile into Expiry override.","")))</f>
        <v/>
      </c>
    </row>
    <row r="88">
      <c r="A88" s="11" t="n"/>
      <c r="B88" s="11" t="n"/>
      <c r="C88" s="15" t="n"/>
      <c r="D88" s="15" t="n"/>
      <c r="E88" s="13">
        <f>IF(OR(A88="",B88=""),"",IF(D88&lt;&gt;"",D88,IF(C88="","",IF(B88="U101: Safety &amp; Risk Management",DATE(IF(MONTH(C88)&gt;=8,YEAR(C88),YEAR(C88)-1)+4,7,31),IF(B88="U110: SafeSport Core Course",IF(AND(MONTH(C88)&gt;=6,MONTH(C88)&lt;=7),DATE(YEAR(C88),12,31),IF(MONTH(C88)&gt;=8,DATE(YEAR(C88)+1,7,31),DATE(YEAR(C88),7,31))),IF(OR(B88="Background check",B88="Pro First Aid (U107)"),EDATE(C88,24),IF(B88="USASF credential",EDATE(C88,60),IF(OR(B88="U100: Fundamentals of Gymnastics Instruction",B88="U112: Coaching and Control"),"No expiry",""))))))))</f>
        <v/>
      </c>
      <c r="F88" s="10">
        <f>IF(ISNUMBER(E88),E88-TODAY(),"")</f>
        <v/>
      </c>
      <c r="G88" s="10">
        <f>IF(OR(A88="",B88=""),"",IF(E88="No expiry","DONE",IF(NOT(ISNUMBER(E88)),"NEEDS DATE",IF(F88&lt;0,"EXPIRED",IF(F88&lt;=Settings!$B$6,"DUE SOON","CURRENT")))))</f>
        <v/>
      </c>
      <c r="H88" s="14">
        <f>IF(AND(B88="U110: SafeSport Core Course",ISNUMBER(C88)),IF(AND(MONTH(C88)&gt;=6,MONTH(C88)&lt;=7),"Taken in June or July: expires Dec 31, retake by then.",""),IF(AND(B88&lt;&gt;"",C88="",D88=""),"Enter the completion date or the expiry from the profile.",IF(AND(OR(B88="USA Gymnastics membership",B88="USASF coach membership",B88="Concussion education (U201)",B88="Other"),D88=""),"Type the expiry date from the coach's profile into Expiry override.","")))</f>
        <v/>
      </c>
    </row>
    <row r="89">
      <c r="A89" s="11" t="n"/>
      <c r="B89" s="11" t="n"/>
      <c r="C89" s="15" t="n"/>
      <c r="D89" s="15" t="n"/>
      <c r="E89" s="13">
        <f>IF(OR(A89="",B89=""),"",IF(D89&lt;&gt;"",D89,IF(C89="","",IF(B89="U101: Safety &amp; Risk Management",DATE(IF(MONTH(C89)&gt;=8,YEAR(C89),YEAR(C89)-1)+4,7,31),IF(B89="U110: SafeSport Core Course",IF(AND(MONTH(C89)&gt;=6,MONTH(C89)&lt;=7),DATE(YEAR(C89),12,31),IF(MONTH(C89)&gt;=8,DATE(YEAR(C89)+1,7,31),DATE(YEAR(C89),7,31))),IF(OR(B89="Background check",B89="Pro First Aid (U107)"),EDATE(C89,24),IF(B89="USASF credential",EDATE(C89,60),IF(OR(B89="U100: Fundamentals of Gymnastics Instruction",B89="U112: Coaching and Control"),"No expiry",""))))))))</f>
        <v/>
      </c>
      <c r="F89" s="10">
        <f>IF(ISNUMBER(E89),E89-TODAY(),"")</f>
        <v/>
      </c>
      <c r="G89" s="10">
        <f>IF(OR(A89="",B89=""),"",IF(E89="No expiry","DONE",IF(NOT(ISNUMBER(E89)),"NEEDS DATE",IF(F89&lt;0,"EXPIRED",IF(F89&lt;=Settings!$B$6,"DUE SOON","CURRENT")))))</f>
        <v/>
      </c>
      <c r="H89" s="14">
        <f>IF(AND(B89="U110: SafeSport Core Course",ISNUMBER(C89)),IF(AND(MONTH(C89)&gt;=6,MONTH(C89)&lt;=7),"Taken in June or July: expires Dec 31, retake by then.",""),IF(AND(B89&lt;&gt;"",C89="",D89=""),"Enter the completion date or the expiry from the profile.",IF(AND(OR(B89="USA Gymnastics membership",B89="USASF coach membership",B89="Concussion education (U201)",B89="Other"),D89=""),"Type the expiry date from the coach's profile into Expiry override.","")))</f>
        <v/>
      </c>
    </row>
    <row r="90">
      <c r="A90" s="11" t="n"/>
      <c r="B90" s="11" t="n"/>
      <c r="C90" s="15" t="n"/>
      <c r="D90" s="15" t="n"/>
      <c r="E90" s="13">
        <f>IF(OR(A90="",B90=""),"",IF(D90&lt;&gt;"",D90,IF(C90="","",IF(B90="U101: Safety &amp; Risk Management",DATE(IF(MONTH(C90)&gt;=8,YEAR(C90),YEAR(C90)-1)+4,7,31),IF(B90="U110: SafeSport Core Course",IF(AND(MONTH(C90)&gt;=6,MONTH(C90)&lt;=7),DATE(YEAR(C90),12,31),IF(MONTH(C90)&gt;=8,DATE(YEAR(C90)+1,7,31),DATE(YEAR(C90),7,31))),IF(OR(B90="Background check",B90="Pro First Aid (U107)"),EDATE(C90,24),IF(B90="USASF credential",EDATE(C90,60),IF(OR(B90="U100: Fundamentals of Gymnastics Instruction",B90="U112: Coaching and Control"),"No expiry",""))))))))</f>
        <v/>
      </c>
      <c r="F90" s="10">
        <f>IF(ISNUMBER(E90),E90-TODAY(),"")</f>
        <v/>
      </c>
      <c r="G90" s="10">
        <f>IF(OR(A90="",B90=""),"",IF(E90="No expiry","DONE",IF(NOT(ISNUMBER(E90)),"NEEDS DATE",IF(F90&lt;0,"EXPIRED",IF(F90&lt;=Settings!$B$6,"DUE SOON","CURRENT")))))</f>
        <v/>
      </c>
      <c r="H90" s="14">
        <f>IF(AND(B90="U110: SafeSport Core Course",ISNUMBER(C90)),IF(AND(MONTH(C90)&gt;=6,MONTH(C90)&lt;=7),"Taken in June or July: expires Dec 31, retake by then.",""),IF(AND(B90&lt;&gt;"",C90="",D90=""),"Enter the completion date or the expiry from the profile.",IF(AND(OR(B90="USA Gymnastics membership",B90="USASF coach membership",B90="Concussion education (U201)",B90="Other"),D90=""),"Type the expiry date from the coach's profile into Expiry override.","")))</f>
        <v/>
      </c>
    </row>
    <row r="91">
      <c r="A91" s="11" t="n"/>
      <c r="B91" s="11" t="n"/>
      <c r="C91" s="15" t="n"/>
      <c r="D91" s="15" t="n"/>
      <c r="E91" s="13">
        <f>IF(OR(A91="",B91=""),"",IF(D91&lt;&gt;"",D91,IF(C91="","",IF(B91="U101: Safety &amp; Risk Management",DATE(IF(MONTH(C91)&gt;=8,YEAR(C91),YEAR(C91)-1)+4,7,31),IF(B91="U110: SafeSport Core Course",IF(AND(MONTH(C91)&gt;=6,MONTH(C91)&lt;=7),DATE(YEAR(C91),12,31),IF(MONTH(C91)&gt;=8,DATE(YEAR(C91)+1,7,31),DATE(YEAR(C91),7,31))),IF(OR(B91="Background check",B91="Pro First Aid (U107)"),EDATE(C91,24),IF(B91="USASF credential",EDATE(C91,60),IF(OR(B91="U100: Fundamentals of Gymnastics Instruction",B91="U112: Coaching and Control"),"No expiry",""))))))))</f>
        <v/>
      </c>
      <c r="F91" s="10">
        <f>IF(ISNUMBER(E91),E91-TODAY(),"")</f>
        <v/>
      </c>
      <c r="G91" s="10">
        <f>IF(OR(A91="",B91=""),"",IF(E91="No expiry","DONE",IF(NOT(ISNUMBER(E91)),"NEEDS DATE",IF(F91&lt;0,"EXPIRED",IF(F91&lt;=Settings!$B$6,"DUE SOON","CURRENT")))))</f>
        <v/>
      </c>
      <c r="H91" s="14">
        <f>IF(AND(B91="U110: SafeSport Core Course",ISNUMBER(C91)),IF(AND(MONTH(C91)&gt;=6,MONTH(C91)&lt;=7),"Taken in June or July: expires Dec 31, retake by then.",""),IF(AND(B91&lt;&gt;"",C91="",D91=""),"Enter the completion date or the expiry from the profile.",IF(AND(OR(B91="USA Gymnastics membership",B91="USASF coach membership",B91="Concussion education (U201)",B91="Other"),D91=""),"Type the expiry date from the coach's profile into Expiry override.","")))</f>
        <v/>
      </c>
    </row>
    <row r="92">
      <c r="A92" s="11" t="n"/>
      <c r="B92" s="11" t="n"/>
      <c r="C92" s="15" t="n"/>
      <c r="D92" s="15" t="n"/>
      <c r="E92" s="13">
        <f>IF(OR(A92="",B92=""),"",IF(D92&lt;&gt;"",D92,IF(C92="","",IF(B92="U101: Safety &amp; Risk Management",DATE(IF(MONTH(C92)&gt;=8,YEAR(C92),YEAR(C92)-1)+4,7,31),IF(B92="U110: SafeSport Core Course",IF(AND(MONTH(C92)&gt;=6,MONTH(C92)&lt;=7),DATE(YEAR(C92),12,31),IF(MONTH(C92)&gt;=8,DATE(YEAR(C92)+1,7,31),DATE(YEAR(C92),7,31))),IF(OR(B92="Background check",B92="Pro First Aid (U107)"),EDATE(C92,24),IF(B92="USASF credential",EDATE(C92,60),IF(OR(B92="U100: Fundamentals of Gymnastics Instruction",B92="U112: Coaching and Control"),"No expiry",""))))))))</f>
        <v/>
      </c>
      <c r="F92" s="10">
        <f>IF(ISNUMBER(E92),E92-TODAY(),"")</f>
        <v/>
      </c>
      <c r="G92" s="10">
        <f>IF(OR(A92="",B92=""),"",IF(E92="No expiry","DONE",IF(NOT(ISNUMBER(E92)),"NEEDS DATE",IF(F92&lt;0,"EXPIRED",IF(F92&lt;=Settings!$B$6,"DUE SOON","CURRENT")))))</f>
        <v/>
      </c>
      <c r="H92" s="14">
        <f>IF(AND(B92="U110: SafeSport Core Course",ISNUMBER(C92)),IF(AND(MONTH(C92)&gt;=6,MONTH(C92)&lt;=7),"Taken in June or July: expires Dec 31, retake by then.",""),IF(AND(B92&lt;&gt;"",C92="",D92=""),"Enter the completion date or the expiry from the profile.",IF(AND(OR(B92="USA Gymnastics membership",B92="USASF coach membership",B92="Concussion education (U201)",B92="Other"),D92=""),"Type the expiry date from the coach's profile into Expiry override.","")))</f>
        <v/>
      </c>
    </row>
    <row r="93">
      <c r="A93" s="11" t="n"/>
      <c r="B93" s="11" t="n"/>
      <c r="C93" s="15" t="n"/>
      <c r="D93" s="15" t="n"/>
      <c r="E93" s="13">
        <f>IF(OR(A93="",B93=""),"",IF(D93&lt;&gt;"",D93,IF(C93="","",IF(B93="U101: Safety &amp; Risk Management",DATE(IF(MONTH(C93)&gt;=8,YEAR(C93),YEAR(C93)-1)+4,7,31),IF(B93="U110: SafeSport Core Course",IF(AND(MONTH(C93)&gt;=6,MONTH(C93)&lt;=7),DATE(YEAR(C93),12,31),IF(MONTH(C93)&gt;=8,DATE(YEAR(C93)+1,7,31),DATE(YEAR(C93),7,31))),IF(OR(B93="Background check",B93="Pro First Aid (U107)"),EDATE(C93,24),IF(B93="USASF credential",EDATE(C93,60),IF(OR(B93="U100: Fundamentals of Gymnastics Instruction",B93="U112: Coaching and Control"),"No expiry",""))))))))</f>
        <v/>
      </c>
      <c r="F93" s="10">
        <f>IF(ISNUMBER(E93),E93-TODAY(),"")</f>
        <v/>
      </c>
      <c r="G93" s="10">
        <f>IF(OR(A93="",B93=""),"",IF(E93="No expiry","DONE",IF(NOT(ISNUMBER(E93)),"NEEDS DATE",IF(F93&lt;0,"EXPIRED",IF(F93&lt;=Settings!$B$6,"DUE SOON","CURRENT")))))</f>
        <v/>
      </c>
      <c r="H93" s="14">
        <f>IF(AND(B93="U110: SafeSport Core Course",ISNUMBER(C93)),IF(AND(MONTH(C93)&gt;=6,MONTH(C93)&lt;=7),"Taken in June or July: expires Dec 31, retake by then.",""),IF(AND(B93&lt;&gt;"",C93="",D93=""),"Enter the completion date or the expiry from the profile.",IF(AND(OR(B93="USA Gymnastics membership",B93="USASF coach membership",B93="Concussion education (U201)",B93="Other"),D93=""),"Type the expiry date from the coach's profile into Expiry override.","")))</f>
        <v/>
      </c>
    </row>
    <row r="94">
      <c r="A94" s="11" t="n"/>
      <c r="B94" s="11" t="n"/>
      <c r="C94" s="15" t="n"/>
      <c r="D94" s="15" t="n"/>
      <c r="E94" s="13">
        <f>IF(OR(A94="",B94=""),"",IF(D94&lt;&gt;"",D94,IF(C94="","",IF(B94="U101: Safety &amp; Risk Management",DATE(IF(MONTH(C94)&gt;=8,YEAR(C94),YEAR(C94)-1)+4,7,31),IF(B94="U110: SafeSport Core Course",IF(AND(MONTH(C94)&gt;=6,MONTH(C94)&lt;=7),DATE(YEAR(C94),12,31),IF(MONTH(C94)&gt;=8,DATE(YEAR(C94)+1,7,31),DATE(YEAR(C94),7,31))),IF(OR(B94="Background check",B94="Pro First Aid (U107)"),EDATE(C94,24),IF(B94="USASF credential",EDATE(C94,60),IF(OR(B94="U100: Fundamentals of Gymnastics Instruction",B94="U112: Coaching and Control"),"No expiry",""))))))))</f>
        <v/>
      </c>
      <c r="F94" s="10">
        <f>IF(ISNUMBER(E94),E94-TODAY(),"")</f>
        <v/>
      </c>
      <c r="G94" s="10">
        <f>IF(OR(A94="",B94=""),"",IF(E94="No expiry","DONE",IF(NOT(ISNUMBER(E94)),"NEEDS DATE",IF(F94&lt;0,"EXPIRED",IF(F94&lt;=Settings!$B$6,"DUE SOON","CURRENT")))))</f>
        <v/>
      </c>
      <c r="H94" s="14">
        <f>IF(AND(B94="U110: SafeSport Core Course",ISNUMBER(C94)),IF(AND(MONTH(C94)&gt;=6,MONTH(C94)&lt;=7),"Taken in June or July: expires Dec 31, retake by then.",""),IF(AND(B94&lt;&gt;"",C94="",D94=""),"Enter the completion date or the expiry from the profile.",IF(AND(OR(B94="USA Gymnastics membership",B94="USASF coach membership",B94="Concussion education (U201)",B94="Other"),D94=""),"Type the expiry date from the coach's profile into Expiry override.","")))</f>
        <v/>
      </c>
    </row>
    <row r="95">
      <c r="A95" s="11" t="n"/>
      <c r="B95" s="11" t="n"/>
      <c r="C95" s="15" t="n"/>
      <c r="D95" s="15" t="n"/>
      <c r="E95" s="13">
        <f>IF(OR(A95="",B95=""),"",IF(D95&lt;&gt;"",D95,IF(C95="","",IF(B95="U101: Safety &amp; Risk Management",DATE(IF(MONTH(C95)&gt;=8,YEAR(C95),YEAR(C95)-1)+4,7,31),IF(B95="U110: SafeSport Core Course",IF(AND(MONTH(C95)&gt;=6,MONTH(C95)&lt;=7),DATE(YEAR(C95),12,31),IF(MONTH(C95)&gt;=8,DATE(YEAR(C95)+1,7,31),DATE(YEAR(C95),7,31))),IF(OR(B95="Background check",B95="Pro First Aid (U107)"),EDATE(C95,24),IF(B95="USASF credential",EDATE(C95,60),IF(OR(B95="U100: Fundamentals of Gymnastics Instruction",B95="U112: Coaching and Control"),"No expiry",""))))))))</f>
        <v/>
      </c>
      <c r="F95" s="10">
        <f>IF(ISNUMBER(E95),E95-TODAY(),"")</f>
        <v/>
      </c>
      <c r="G95" s="10">
        <f>IF(OR(A95="",B95=""),"",IF(E95="No expiry","DONE",IF(NOT(ISNUMBER(E95)),"NEEDS DATE",IF(F95&lt;0,"EXPIRED",IF(F95&lt;=Settings!$B$6,"DUE SOON","CURRENT")))))</f>
        <v/>
      </c>
      <c r="H95" s="14">
        <f>IF(AND(B95="U110: SafeSport Core Course",ISNUMBER(C95)),IF(AND(MONTH(C95)&gt;=6,MONTH(C95)&lt;=7),"Taken in June or July: expires Dec 31, retake by then.",""),IF(AND(B95&lt;&gt;"",C95="",D95=""),"Enter the completion date or the expiry from the profile.",IF(AND(OR(B95="USA Gymnastics membership",B95="USASF coach membership",B95="Concussion education (U201)",B95="Other"),D95=""),"Type the expiry date from the coach's profile into Expiry override.","")))</f>
        <v/>
      </c>
    </row>
    <row r="96">
      <c r="A96" s="11" t="n"/>
      <c r="B96" s="11" t="n"/>
      <c r="C96" s="15" t="n"/>
      <c r="D96" s="15" t="n"/>
      <c r="E96" s="13">
        <f>IF(OR(A96="",B96=""),"",IF(D96&lt;&gt;"",D96,IF(C96="","",IF(B96="U101: Safety &amp; Risk Management",DATE(IF(MONTH(C96)&gt;=8,YEAR(C96),YEAR(C96)-1)+4,7,31),IF(B96="U110: SafeSport Core Course",IF(AND(MONTH(C96)&gt;=6,MONTH(C96)&lt;=7),DATE(YEAR(C96),12,31),IF(MONTH(C96)&gt;=8,DATE(YEAR(C96)+1,7,31),DATE(YEAR(C96),7,31))),IF(OR(B96="Background check",B96="Pro First Aid (U107)"),EDATE(C96,24),IF(B96="USASF credential",EDATE(C96,60),IF(OR(B96="U100: Fundamentals of Gymnastics Instruction",B96="U112: Coaching and Control"),"No expiry",""))))))))</f>
        <v/>
      </c>
      <c r="F96" s="10">
        <f>IF(ISNUMBER(E96),E96-TODAY(),"")</f>
        <v/>
      </c>
      <c r="G96" s="10">
        <f>IF(OR(A96="",B96=""),"",IF(E96="No expiry","DONE",IF(NOT(ISNUMBER(E96)),"NEEDS DATE",IF(F96&lt;0,"EXPIRED",IF(F96&lt;=Settings!$B$6,"DUE SOON","CURRENT")))))</f>
        <v/>
      </c>
      <c r="H96" s="14">
        <f>IF(AND(B96="U110: SafeSport Core Course",ISNUMBER(C96)),IF(AND(MONTH(C96)&gt;=6,MONTH(C96)&lt;=7),"Taken in June or July: expires Dec 31, retake by then.",""),IF(AND(B96&lt;&gt;"",C96="",D96=""),"Enter the completion date or the expiry from the profile.",IF(AND(OR(B96="USA Gymnastics membership",B96="USASF coach membership",B96="Concussion education (U201)",B96="Other"),D96=""),"Type the expiry date from the coach's profile into Expiry override.","")))</f>
        <v/>
      </c>
    </row>
    <row r="97">
      <c r="A97" s="11" t="n"/>
      <c r="B97" s="11" t="n"/>
      <c r="C97" s="15" t="n"/>
      <c r="D97" s="15" t="n"/>
      <c r="E97" s="13">
        <f>IF(OR(A97="",B97=""),"",IF(D97&lt;&gt;"",D97,IF(C97="","",IF(B97="U101: Safety &amp; Risk Management",DATE(IF(MONTH(C97)&gt;=8,YEAR(C97),YEAR(C97)-1)+4,7,31),IF(B97="U110: SafeSport Core Course",IF(AND(MONTH(C97)&gt;=6,MONTH(C97)&lt;=7),DATE(YEAR(C97),12,31),IF(MONTH(C97)&gt;=8,DATE(YEAR(C97)+1,7,31),DATE(YEAR(C97),7,31))),IF(OR(B97="Background check",B97="Pro First Aid (U107)"),EDATE(C97,24),IF(B97="USASF credential",EDATE(C97,60),IF(OR(B97="U100: Fundamentals of Gymnastics Instruction",B97="U112: Coaching and Control"),"No expiry",""))))))))</f>
        <v/>
      </c>
      <c r="F97" s="10">
        <f>IF(ISNUMBER(E97),E97-TODAY(),"")</f>
        <v/>
      </c>
      <c r="G97" s="10">
        <f>IF(OR(A97="",B97=""),"",IF(E97="No expiry","DONE",IF(NOT(ISNUMBER(E97)),"NEEDS DATE",IF(F97&lt;0,"EXPIRED",IF(F97&lt;=Settings!$B$6,"DUE SOON","CURRENT")))))</f>
        <v/>
      </c>
      <c r="H97" s="14">
        <f>IF(AND(B97="U110: SafeSport Core Course",ISNUMBER(C97)),IF(AND(MONTH(C97)&gt;=6,MONTH(C97)&lt;=7),"Taken in June or July: expires Dec 31, retake by then.",""),IF(AND(B97&lt;&gt;"",C97="",D97=""),"Enter the completion date or the expiry from the profile.",IF(AND(OR(B97="USA Gymnastics membership",B97="USASF coach membership",B97="Concussion education (U201)",B97="Other"),D97=""),"Type the expiry date from the coach's profile into Expiry override.","")))</f>
        <v/>
      </c>
    </row>
    <row r="98">
      <c r="A98" s="11" t="n"/>
      <c r="B98" s="11" t="n"/>
      <c r="C98" s="15" t="n"/>
      <c r="D98" s="15" t="n"/>
      <c r="E98" s="13">
        <f>IF(OR(A98="",B98=""),"",IF(D98&lt;&gt;"",D98,IF(C98="","",IF(B98="U101: Safety &amp; Risk Management",DATE(IF(MONTH(C98)&gt;=8,YEAR(C98),YEAR(C98)-1)+4,7,31),IF(B98="U110: SafeSport Core Course",IF(AND(MONTH(C98)&gt;=6,MONTH(C98)&lt;=7),DATE(YEAR(C98),12,31),IF(MONTH(C98)&gt;=8,DATE(YEAR(C98)+1,7,31),DATE(YEAR(C98),7,31))),IF(OR(B98="Background check",B98="Pro First Aid (U107)"),EDATE(C98,24),IF(B98="USASF credential",EDATE(C98,60),IF(OR(B98="U100: Fundamentals of Gymnastics Instruction",B98="U112: Coaching and Control"),"No expiry",""))))))))</f>
        <v/>
      </c>
      <c r="F98" s="10">
        <f>IF(ISNUMBER(E98),E98-TODAY(),"")</f>
        <v/>
      </c>
      <c r="G98" s="10">
        <f>IF(OR(A98="",B98=""),"",IF(E98="No expiry","DONE",IF(NOT(ISNUMBER(E98)),"NEEDS DATE",IF(F98&lt;0,"EXPIRED",IF(F98&lt;=Settings!$B$6,"DUE SOON","CURRENT")))))</f>
        <v/>
      </c>
      <c r="H98" s="14">
        <f>IF(AND(B98="U110: SafeSport Core Course",ISNUMBER(C98)),IF(AND(MONTH(C98)&gt;=6,MONTH(C98)&lt;=7),"Taken in June or July: expires Dec 31, retake by then.",""),IF(AND(B98&lt;&gt;"",C98="",D98=""),"Enter the completion date or the expiry from the profile.",IF(AND(OR(B98="USA Gymnastics membership",B98="USASF coach membership",B98="Concussion education (U201)",B98="Other"),D98=""),"Type the expiry date from the coach's profile into Expiry override.","")))</f>
        <v/>
      </c>
    </row>
    <row r="99">
      <c r="A99" s="11" t="n"/>
      <c r="B99" s="11" t="n"/>
      <c r="C99" s="15" t="n"/>
      <c r="D99" s="15" t="n"/>
      <c r="E99" s="13">
        <f>IF(OR(A99="",B99=""),"",IF(D99&lt;&gt;"",D99,IF(C99="","",IF(B99="U101: Safety &amp; Risk Management",DATE(IF(MONTH(C99)&gt;=8,YEAR(C99),YEAR(C99)-1)+4,7,31),IF(B99="U110: SafeSport Core Course",IF(AND(MONTH(C99)&gt;=6,MONTH(C99)&lt;=7),DATE(YEAR(C99),12,31),IF(MONTH(C99)&gt;=8,DATE(YEAR(C99)+1,7,31),DATE(YEAR(C99),7,31))),IF(OR(B99="Background check",B99="Pro First Aid (U107)"),EDATE(C99,24),IF(B99="USASF credential",EDATE(C99,60),IF(OR(B99="U100: Fundamentals of Gymnastics Instruction",B99="U112: Coaching and Control"),"No expiry",""))))))))</f>
        <v/>
      </c>
      <c r="F99" s="10">
        <f>IF(ISNUMBER(E99),E99-TODAY(),"")</f>
        <v/>
      </c>
      <c r="G99" s="10">
        <f>IF(OR(A99="",B99=""),"",IF(E99="No expiry","DONE",IF(NOT(ISNUMBER(E99)),"NEEDS DATE",IF(F99&lt;0,"EXPIRED",IF(F99&lt;=Settings!$B$6,"DUE SOON","CURRENT")))))</f>
        <v/>
      </c>
      <c r="H99" s="14">
        <f>IF(AND(B99="U110: SafeSport Core Course",ISNUMBER(C99)),IF(AND(MONTH(C99)&gt;=6,MONTH(C99)&lt;=7),"Taken in June or July: expires Dec 31, retake by then.",""),IF(AND(B99&lt;&gt;"",C99="",D99=""),"Enter the completion date or the expiry from the profile.",IF(AND(OR(B99="USA Gymnastics membership",B99="USASF coach membership",B99="Concussion education (U201)",B99="Other"),D99=""),"Type the expiry date from the coach's profile into Expiry override.","")))</f>
        <v/>
      </c>
    </row>
    <row r="100">
      <c r="A100" s="11" t="n"/>
      <c r="B100" s="11" t="n"/>
      <c r="C100" s="15" t="n"/>
      <c r="D100" s="15" t="n"/>
      <c r="E100" s="13">
        <f>IF(OR(A100="",B100=""),"",IF(D100&lt;&gt;"",D100,IF(C100="","",IF(B100="U101: Safety &amp; Risk Management",DATE(IF(MONTH(C100)&gt;=8,YEAR(C100),YEAR(C100)-1)+4,7,31),IF(B100="U110: SafeSport Core Course",IF(AND(MONTH(C100)&gt;=6,MONTH(C100)&lt;=7),DATE(YEAR(C100),12,31),IF(MONTH(C100)&gt;=8,DATE(YEAR(C100)+1,7,31),DATE(YEAR(C100),7,31))),IF(OR(B100="Background check",B100="Pro First Aid (U107)"),EDATE(C100,24),IF(B100="USASF credential",EDATE(C100,60),IF(OR(B100="U100: Fundamentals of Gymnastics Instruction",B100="U112: Coaching and Control"),"No expiry",""))))))))</f>
        <v/>
      </c>
      <c r="F100" s="10">
        <f>IF(ISNUMBER(E100),E100-TODAY(),"")</f>
        <v/>
      </c>
      <c r="G100" s="10">
        <f>IF(OR(A100="",B100=""),"",IF(E100="No expiry","DONE",IF(NOT(ISNUMBER(E100)),"NEEDS DATE",IF(F100&lt;0,"EXPIRED",IF(F100&lt;=Settings!$B$6,"DUE SOON","CURRENT")))))</f>
        <v/>
      </c>
      <c r="H100" s="14">
        <f>IF(AND(B100="U110: SafeSport Core Course",ISNUMBER(C100)),IF(AND(MONTH(C100)&gt;=6,MONTH(C100)&lt;=7),"Taken in June or July: expires Dec 31, retake by then.",""),IF(AND(B100&lt;&gt;"",C100="",D100=""),"Enter the completion date or the expiry from the profile.",IF(AND(OR(B100="USA Gymnastics membership",B100="USASF coach membership",B100="Concussion education (U201)",B100="Other"),D100=""),"Type the expiry date from the coach's profile into Expiry override.","")))</f>
        <v/>
      </c>
    </row>
    <row r="101">
      <c r="A101" s="11" t="n"/>
      <c r="B101" s="11" t="n"/>
      <c r="C101" s="15" t="n"/>
      <c r="D101" s="15" t="n"/>
      <c r="E101" s="13">
        <f>IF(OR(A101="",B101=""),"",IF(D101&lt;&gt;"",D101,IF(C101="","",IF(B101="U101: Safety &amp; Risk Management",DATE(IF(MONTH(C101)&gt;=8,YEAR(C101),YEAR(C101)-1)+4,7,31),IF(B101="U110: SafeSport Core Course",IF(AND(MONTH(C101)&gt;=6,MONTH(C101)&lt;=7),DATE(YEAR(C101),12,31),IF(MONTH(C101)&gt;=8,DATE(YEAR(C101)+1,7,31),DATE(YEAR(C101),7,31))),IF(OR(B101="Background check",B101="Pro First Aid (U107)"),EDATE(C101,24),IF(B101="USASF credential",EDATE(C101,60),IF(OR(B101="U100: Fundamentals of Gymnastics Instruction",B101="U112: Coaching and Control"),"No expiry",""))))))))</f>
        <v/>
      </c>
      <c r="F101" s="10">
        <f>IF(ISNUMBER(E101),E101-TODAY(),"")</f>
        <v/>
      </c>
      <c r="G101" s="10">
        <f>IF(OR(A101="",B101=""),"",IF(E101="No expiry","DONE",IF(NOT(ISNUMBER(E101)),"NEEDS DATE",IF(F101&lt;0,"EXPIRED",IF(F101&lt;=Settings!$B$6,"DUE SOON","CURRENT")))))</f>
        <v/>
      </c>
      <c r="H101" s="14">
        <f>IF(AND(B101="U110: SafeSport Core Course",ISNUMBER(C101)),IF(AND(MONTH(C101)&gt;=6,MONTH(C101)&lt;=7),"Taken in June or July: expires Dec 31, retake by then.",""),IF(AND(B101&lt;&gt;"",C101="",D101=""),"Enter the completion date or the expiry from the profile.",IF(AND(OR(B101="USA Gymnastics membership",B101="USASF coach membership",B101="Concussion education (U201)",B101="Other"),D101=""),"Type the expiry date from the coach's profile into Expiry override.","")))</f>
        <v/>
      </c>
    </row>
    <row r="102">
      <c r="A102" s="11" t="n"/>
      <c r="B102" s="11" t="n"/>
      <c r="C102" s="15" t="n"/>
      <c r="D102" s="15" t="n"/>
      <c r="E102" s="13">
        <f>IF(OR(A102="",B102=""),"",IF(D102&lt;&gt;"",D102,IF(C102="","",IF(B102="U101: Safety &amp; Risk Management",DATE(IF(MONTH(C102)&gt;=8,YEAR(C102),YEAR(C102)-1)+4,7,31),IF(B102="U110: SafeSport Core Course",IF(AND(MONTH(C102)&gt;=6,MONTH(C102)&lt;=7),DATE(YEAR(C102),12,31),IF(MONTH(C102)&gt;=8,DATE(YEAR(C102)+1,7,31),DATE(YEAR(C102),7,31))),IF(OR(B102="Background check",B102="Pro First Aid (U107)"),EDATE(C102,24),IF(B102="USASF credential",EDATE(C102,60),IF(OR(B102="U100: Fundamentals of Gymnastics Instruction",B102="U112: Coaching and Control"),"No expiry",""))))))))</f>
        <v/>
      </c>
      <c r="F102" s="10">
        <f>IF(ISNUMBER(E102),E102-TODAY(),"")</f>
        <v/>
      </c>
      <c r="G102" s="10">
        <f>IF(OR(A102="",B102=""),"",IF(E102="No expiry","DONE",IF(NOT(ISNUMBER(E102)),"NEEDS DATE",IF(F102&lt;0,"EXPIRED",IF(F102&lt;=Settings!$B$6,"DUE SOON","CURRENT")))))</f>
        <v/>
      </c>
      <c r="H102" s="14">
        <f>IF(AND(B102="U110: SafeSport Core Course",ISNUMBER(C102)),IF(AND(MONTH(C102)&gt;=6,MONTH(C102)&lt;=7),"Taken in June or July: expires Dec 31, retake by then.",""),IF(AND(B102&lt;&gt;"",C102="",D102=""),"Enter the completion date or the expiry from the profile.",IF(AND(OR(B102="USA Gymnastics membership",B102="USASF coach membership",B102="Concussion education (U201)",B102="Other"),D102=""),"Type the expiry date from the coach's profile into Expiry override.","")))</f>
        <v/>
      </c>
    </row>
    <row r="103">
      <c r="A103" s="11" t="n"/>
      <c r="B103" s="11" t="n"/>
      <c r="C103" s="15" t="n"/>
      <c r="D103" s="15" t="n"/>
      <c r="E103" s="13">
        <f>IF(OR(A103="",B103=""),"",IF(D103&lt;&gt;"",D103,IF(C103="","",IF(B103="U101: Safety &amp; Risk Management",DATE(IF(MONTH(C103)&gt;=8,YEAR(C103),YEAR(C103)-1)+4,7,31),IF(B103="U110: SafeSport Core Course",IF(AND(MONTH(C103)&gt;=6,MONTH(C103)&lt;=7),DATE(YEAR(C103),12,31),IF(MONTH(C103)&gt;=8,DATE(YEAR(C103)+1,7,31),DATE(YEAR(C103),7,31))),IF(OR(B103="Background check",B103="Pro First Aid (U107)"),EDATE(C103,24),IF(B103="USASF credential",EDATE(C103,60),IF(OR(B103="U100: Fundamentals of Gymnastics Instruction",B103="U112: Coaching and Control"),"No expiry",""))))))))</f>
        <v/>
      </c>
      <c r="F103" s="10">
        <f>IF(ISNUMBER(E103),E103-TODAY(),"")</f>
        <v/>
      </c>
      <c r="G103" s="10">
        <f>IF(OR(A103="",B103=""),"",IF(E103="No expiry","DONE",IF(NOT(ISNUMBER(E103)),"NEEDS DATE",IF(F103&lt;0,"EXPIRED",IF(F103&lt;=Settings!$B$6,"DUE SOON","CURRENT")))))</f>
        <v/>
      </c>
      <c r="H103" s="14">
        <f>IF(AND(B103="U110: SafeSport Core Course",ISNUMBER(C103)),IF(AND(MONTH(C103)&gt;=6,MONTH(C103)&lt;=7),"Taken in June or July: expires Dec 31, retake by then.",""),IF(AND(B103&lt;&gt;"",C103="",D103=""),"Enter the completion date or the expiry from the profile.",IF(AND(OR(B103="USA Gymnastics membership",B103="USASF coach membership",B103="Concussion education (U201)",B103="Other"),D103=""),"Type the expiry date from the coach's profile into Expiry override.","")))</f>
        <v/>
      </c>
    </row>
    <row r="104">
      <c r="A104" s="11" t="n"/>
      <c r="B104" s="11" t="n"/>
      <c r="C104" s="15" t="n"/>
      <c r="D104" s="15" t="n"/>
      <c r="E104" s="13">
        <f>IF(OR(A104="",B104=""),"",IF(D104&lt;&gt;"",D104,IF(C104="","",IF(B104="U101: Safety &amp; Risk Management",DATE(IF(MONTH(C104)&gt;=8,YEAR(C104),YEAR(C104)-1)+4,7,31),IF(B104="U110: SafeSport Core Course",IF(AND(MONTH(C104)&gt;=6,MONTH(C104)&lt;=7),DATE(YEAR(C104),12,31),IF(MONTH(C104)&gt;=8,DATE(YEAR(C104)+1,7,31),DATE(YEAR(C104),7,31))),IF(OR(B104="Background check",B104="Pro First Aid (U107)"),EDATE(C104,24),IF(B104="USASF credential",EDATE(C104,60),IF(OR(B104="U100: Fundamentals of Gymnastics Instruction",B104="U112: Coaching and Control"),"No expiry",""))))))))</f>
        <v/>
      </c>
      <c r="F104" s="10">
        <f>IF(ISNUMBER(E104),E104-TODAY(),"")</f>
        <v/>
      </c>
      <c r="G104" s="10">
        <f>IF(OR(A104="",B104=""),"",IF(E104="No expiry","DONE",IF(NOT(ISNUMBER(E104)),"NEEDS DATE",IF(F104&lt;0,"EXPIRED",IF(F104&lt;=Settings!$B$6,"DUE SOON","CURRENT")))))</f>
        <v/>
      </c>
      <c r="H104" s="14">
        <f>IF(AND(B104="U110: SafeSport Core Course",ISNUMBER(C104)),IF(AND(MONTH(C104)&gt;=6,MONTH(C104)&lt;=7),"Taken in June or July: expires Dec 31, retake by then.",""),IF(AND(B104&lt;&gt;"",C104="",D104=""),"Enter the completion date or the expiry from the profile.",IF(AND(OR(B104="USA Gymnastics membership",B104="USASF coach membership",B104="Concussion education (U201)",B104="Other"),D104=""),"Type the expiry date from the coach's profile into Expiry override.","")))</f>
        <v/>
      </c>
    </row>
    <row r="105">
      <c r="A105" s="11" t="n"/>
      <c r="B105" s="11" t="n"/>
      <c r="C105" s="15" t="n"/>
      <c r="D105" s="15" t="n"/>
      <c r="E105" s="13">
        <f>IF(OR(A105="",B105=""),"",IF(D105&lt;&gt;"",D105,IF(C105="","",IF(B105="U101: Safety &amp; Risk Management",DATE(IF(MONTH(C105)&gt;=8,YEAR(C105),YEAR(C105)-1)+4,7,31),IF(B105="U110: SafeSport Core Course",IF(AND(MONTH(C105)&gt;=6,MONTH(C105)&lt;=7),DATE(YEAR(C105),12,31),IF(MONTH(C105)&gt;=8,DATE(YEAR(C105)+1,7,31),DATE(YEAR(C105),7,31))),IF(OR(B105="Background check",B105="Pro First Aid (U107)"),EDATE(C105,24),IF(B105="USASF credential",EDATE(C105,60),IF(OR(B105="U100: Fundamentals of Gymnastics Instruction",B105="U112: Coaching and Control"),"No expiry",""))))))))</f>
        <v/>
      </c>
      <c r="F105" s="10">
        <f>IF(ISNUMBER(E105),E105-TODAY(),"")</f>
        <v/>
      </c>
      <c r="G105" s="10">
        <f>IF(OR(A105="",B105=""),"",IF(E105="No expiry","DONE",IF(NOT(ISNUMBER(E105)),"NEEDS DATE",IF(F105&lt;0,"EXPIRED",IF(F105&lt;=Settings!$B$6,"DUE SOON","CURRENT")))))</f>
        <v/>
      </c>
      <c r="H105" s="14">
        <f>IF(AND(B105="U110: SafeSport Core Course",ISNUMBER(C105)),IF(AND(MONTH(C105)&gt;=6,MONTH(C105)&lt;=7),"Taken in June or July: expires Dec 31, retake by then.",""),IF(AND(B105&lt;&gt;"",C105="",D105=""),"Enter the completion date or the expiry from the profile.",IF(AND(OR(B105="USA Gymnastics membership",B105="USASF coach membership",B105="Concussion education (U201)",B105="Other"),D105=""),"Type the expiry date from the coach's profile into Expiry override.","")))</f>
        <v/>
      </c>
    </row>
    <row r="106">
      <c r="A106" s="11" t="n"/>
      <c r="B106" s="11" t="n"/>
      <c r="C106" s="15" t="n"/>
      <c r="D106" s="15" t="n"/>
      <c r="E106" s="13">
        <f>IF(OR(A106="",B106=""),"",IF(D106&lt;&gt;"",D106,IF(C106="","",IF(B106="U101: Safety &amp; Risk Management",DATE(IF(MONTH(C106)&gt;=8,YEAR(C106),YEAR(C106)-1)+4,7,31),IF(B106="U110: SafeSport Core Course",IF(AND(MONTH(C106)&gt;=6,MONTH(C106)&lt;=7),DATE(YEAR(C106),12,31),IF(MONTH(C106)&gt;=8,DATE(YEAR(C106)+1,7,31),DATE(YEAR(C106),7,31))),IF(OR(B106="Background check",B106="Pro First Aid (U107)"),EDATE(C106,24),IF(B106="USASF credential",EDATE(C106,60),IF(OR(B106="U100: Fundamentals of Gymnastics Instruction",B106="U112: Coaching and Control"),"No expiry",""))))))))</f>
        <v/>
      </c>
      <c r="F106" s="10">
        <f>IF(ISNUMBER(E106),E106-TODAY(),"")</f>
        <v/>
      </c>
      <c r="G106" s="10">
        <f>IF(OR(A106="",B106=""),"",IF(E106="No expiry","DONE",IF(NOT(ISNUMBER(E106)),"NEEDS DATE",IF(F106&lt;0,"EXPIRED",IF(F106&lt;=Settings!$B$6,"DUE SOON","CURRENT")))))</f>
        <v/>
      </c>
      <c r="H106" s="14">
        <f>IF(AND(B106="U110: SafeSport Core Course",ISNUMBER(C106)),IF(AND(MONTH(C106)&gt;=6,MONTH(C106)&lt;=7),"Taken in June or July: expires Dec 31, retake by then.",""),IF(AND(B106&lt;&gt;"",C106="",D106=""),"Enter the completion date or the expiry from the profile.",IF(AND(OR(B106="USA Gymnastics membership",B106="USASF coach membership",B106="Concussion education (U201)",B106="Other"),D106=""),"Type the expiry date from the coach's profile into Expiry override.","")))</f>
        <v/>
      </c>
    </row>
    <row r="107">
      <c r="A107" s="11" t="n"/>
      <c r="B107" s="11" t="n"/>
      <c r="C107" s="15" t="n"/>
      <c r="D107" s="15" t="n"/>
      <c r="E107" s="13">
        <f>IF(OR(A107="",B107=""),"",IF(D107&lt;&gt;"",D107,IF(C107="","",IF(B107="U101: Safety &amp; Risk Management",DATE(IF(MONTH(C107)&gt;=8,YEAR(C107),YEAR(C107)-1)+4,7,31),IF(B107="U110: SafeSport Core Course",IF(AND(MONTH(C107)&gt;=6,MONTH(C107)&lt;=7),DATE(YEAR(C107),12,31),IF(MONTH(C107)&gt;=8,DATE(YEAR(C107)+1,7,31),DATE(YEAR(C107),7,31))),IF(OR(B107="Background check",B107="Pro First Aid (U107)"),EDATE(C107,24),IF(B107="USASF credential",EDATE(C107,60),IF(OR(B107="U100: Fundamentals of Gymnastics Instruction",B107="U112: Coaching and Control"),"No expiry",""))))))))</f>
        <v/>
      </c>
      <c r="F107" s="10">
        <f>IF(ISNUMBER(E107),E107-TODAY(),"")</f>
        <v/>
      </c>
      <c r="G107" s="10">
        <f>IF(OR(A107="",B107=""),"",IF(E107="No expiry","DONE",IF(NOT(ISNUMBER(E107)),"NEEDS DATE",IF(F107&lt;0,"EXPIRED",IF(F107&lt;=Settings!$B$6,"DUE SOON","CURRENT")))))</f>
        <v/>
      </c>
      <c r="H107" s="14">
        <f>IF(AND(B107="U110: SafeSport Core Course",ISNUMBER(C107)),IF(AND(MONTH(C107)&gt;=6,MONTH(C107)&lt;=7),"Taken in June or July: expires Dec 31, retake by then.",""),IF(AND(B107&lt;&gt;"",C107="",D107=""),"Enter the completion date or the expiry from the profile.",IF(AND(OR(B107="USA Gymnastics membership",B107="USASF coach membership",B107="Concussion education (U201)",B107="Other"),D107=""),"Type the expiry date from the coach's profile into Expiry override.","")))</f>
        <v/>
      </c>
    </row>
    <row r="108">
      <c r="A108" s="11" t="n"/>
      <c r="B108" s="11" t="n"/>
      <c r="C108" s="15" t="n"/>
      <c r="D108" s="15" t="n"/>
      <c r="E108" s="13">
        <f>IF(OR(A108="",B108=""),"",IF(D108&lt;&gt;"",D108,IF(C108="","",IF(B108="U101: Safety &amp; Risk Management",DATE(IF(MONTH(C108)&gt;=8,YEAR(C108),YEAR(C108)-1)+4,7,31),IF(B108="U110: SafeSport Core Course",IF(AND(MONTH(C108)&gt;=6,MONTH(C108)&lt;=7),DATE(YEAR(C108),12,31),IF(MONTH(C108)&gt;=8,DATE(YEAR(C108)+1,7,31),DATE(YEAR(C108),7,31))),IF(OR(B108="Background check",B108="Pro First Aid (U107)"),EDATE(C108,24),IF(B108="USASF credential",EDATE(C108,60),IF(OR(B108="U100: Fundamentals of Gymnastics Instruction",B108="U112: Coaching and Control"),"No expiry",""))))))))</f>
        <v/>
      </c>
      <c r="F108" s="10">
        <f>IF(ISNUMBER(E108),E108-TODAY(),"")</f>
        <v/>
      </c>
      <c r="G108" s="10">
        <f>IF(OR(A108="",B108=""),"",IF(E108="No expiry","DONE",IF(NOT(ISNUMBER(E108)),"NEEDS DATE",IF(F108&lt;0,"EXPIRED",IF(F108&lt;=Settings!$B$6,"DUE SOON","CURRENT")))))</f>
        <v/>
      </c>
      <c r="H108" s="14">
        <f>IF(AND(B108="U110: SafeSport Core Course",ISNUMBER(C108)),IF(AND(MONTH(C108)&gt;=6,MONTH(C108)&lt;=7),"Taken in June or July: expires Dec 31, retake by then.",""),IF(AND(B108&lt;&gt;"",C108="",D108=""),"Enter the completion date or the expiry from the profile.",IF(AND(OR(B108="USA Gymnastics membership",B108="USASF coach membership",B108="Concussion education (U201)",B108="Other"),D108=""),"Type the expiry date from the coach's profile into Expiry override.","")))</f>
        <v/>
      </c>
    </row>
    <row r="109">
      <c r="A109" s="11" t="n"/>
      <c r="B109" s="11" t="n"/>
      <c r="C109" s="15" t="n"/>
      <c r="D109" s="15" t="n"/>
      <c r="E109" s="13">
        <f>IF(OR(A109="",B109=""),"",IF(D109&lt;&gt;"",D109,IF(C109="","",IF(B109="U101: Safety &amp; Risk Management",DATE(IF(MONTH(C109)&gt;=8,YEAR(C109),YEAR(C109)-1)+4,7,31),IF(B109="U110: SafeSport Core Course",IF(AND(MONTH(C109)&gt;=6,MONTH(C109)&lt;=7),DATE(YEAR(C109),12,31),IF(MONTH(C109)&gt;=8,DATE(YEAR(C109)+1,7,31),DATE(YEAR(C109),7,31))),IF(OR(B109="Background check",B109="Pro First Aid (U107)"),EDATE(C109,24),IF(B109="USASF credential",EDATE(C109,60),IF(OR(B109="U100: Fundamentals of Gymnastics Instruction",B109="U112: Coaching and Control"),"No expiry",""))))))))</f>
        <v/>
      </c>
      <c r="F109" s="10">
        <f>IF(ISNUMBER(E109),E109-TODAY(),"")</f>
        <v/>
      </c>
      <c r="G109" s="10">
        <f>IF(OR(A109="",B109=""),"",IF(E109="No expiry","DONE",IF(NOT(ISNUMBER(E109)),"NEEDS DATE",IF(F109&lt;0,"EXPIRED",IF(F109&lt;=Settings!$B$6,"DUE SOON","CURRENT")))))</f>
        <v/>
      </c>
      <c r="H109" s="14">
        <f>IF(AND(B109="U110: SafeSport Core Course",ISNUMBER(C109)),IF(AND(MONTH(C109)&gt;=6,MONTH(C109)&lt;=7),"Taken in June or July: expires Dec 31, retake by then.",""),IF(AND(B109&lt;&gt;"",C109="",D109=""),"Enter the completion date or the expiry from the profile.",IF(AND(OR(B109="USA Gymnastics membership",B109="USASF coach membership",B109="Concussion education (U201)",B109="Other"),D109=""),"Type the expiry date from the coach's profile into Expiry override.","")))</f>
        <v/>
      </c>
    </row>
    <row r="110">
      <c r="A110" s="11" t="n"/>
      <c r="B110" s="11" t="n"/>
      <c r="C110" s="15" t="n"/>
      <c r="D110" s="15" t="n"/>
      <c r="E110" s="13">
        <f>IF(OR(A110="",B110=""),"",IF(D110&lt;&gt;"",D110,IF(C110="","",IF(B110="U101: Safety &amp; Risk Management",DATE(IF(MONTH(C110)&gt;=8,YEAR(C110),YEAR(C110)-1)+4,7,31),IF(B110="U110: SafeSport Core Course",IF(AND(MONTH(C110)&gt;=6,MONTH(C110)&lt;=7),DATE(YEAR(C110),12,31),IF(MONTH(C110)&gt;=8,DATE(YEAR(C110)+1,7,31),DATE(YEAR(C110),7,31))),IF(OR(B110="Background check",B110="Pro First Aid (U107)"),EDATE(C110,24),IF(B110="USASF credential",EDATE(C110,60),IF(OR(B110="U100: Fundamentals of Gymnastics Instruction",B110="U112: Coaching and Control"),"No expiry",""))))))))</f>
        <v/>
      </c>
      <c r="F110" s="10">
        <f>IF(ISNUMBER(E110),E110-TODAY(),"")</f>
        <v/>
      </c>
      <c r="G110" s="10">
        <f>IF(OR(A110="",B110=""),"",IF(E110="No expiry","DONE",IF(NOT(ISNUMBER(E110)),"NEEDS DATE",IF(F110&lt;0,"EXPIRED",IF(F110&lt;=Settings!$B$6,"DUE SOON","CURRENT")))))</f>
        <v/>
      </c>
      <c r="H110" s="14">
        <f>IF(AND(B110="U110: SafeSport Core Course",ISNUMBER(C110)),IF(AND(MONTH(C110)&gt;=6,MONTH(C110)&lt;=7),"Taken in June or July: expires Dec 31, retake by then.",""),IF(AND(B110&lt;&gt;"",C110="",D110=""),"Enter the completion date or the expiry from the profile.",IF(AND(OR(B110="USA Gymnastics membership",B110="USASF coach membership",B110="Concussion education (U201)",B110="Other"),D110=""),"Type the expiry date from the coach's profile into Expiry override.","")))</f>
        <v/>
      </c>
    </row>
    <row r="111">
      <c r="A111" s="11" t="n"/>
      <c r="B111" s="11" t="n"/>
      <c r="C111" s="15" t="n"/>
      <c r="D111" s="15" t="n"/>
      <c r="E111" s="13">
        <f>IF(OR(A111="",B111=""),"",IF(D111&lt;&gt;"",D111,IF(C111="","",IF(B111="U101: Safety &amp; Risk Management",DATE(IF(MONTH(C111)&gt;=8,YEAR(C111),YEAR(C111)-1)+4,7,31),IF(B111="U110: SafeSport Core Course",IF(AND(MONTH(C111)&gt;=6,MONTH(C111)&lt;=7),DATE(YEAR(C111),12,31),IF(MONTH(C111)&gt;=8,DATE(YEAR(C111)+1,7,31),DATE(YEAR(C111),7,31))),IF(OR(B111="Background check",B111="Pro First Aid (U107)"),EDATE(C111,24),IF(B111="USASF credential",EDATE(C111,60),IF(OR(B111="U100: Fundamentals of Gymnastics Instruction",B111="U112: Coaching and Control"),"No expiry",""))))))))</f>
        <v/>
      </c>
      <c r="F111" s="10">
        <f>IF(ISNUMBER(E111),E111-TODAY(),"")</f>
        <v/>
      </c>
      <c r="G111" s="10">
        <f>IF(OR(A111="",B111=""),"",IF(E111="No expiry","DONE",IF(NOT(ISNUMBER(E111)),"NEEDS DATE",IF(F111&lt;0,"EXPIRED",IF(F111&lt;=Settings!$B$6,"DUE SOON","CURRENT")))))</f>
        <v/>
      </c>
      <c r="H111" s="14">
        <f>IF(AND(B111="U110: SafeSport Core Course",ISNUMBER(C111)),IF(AND(MONTH(C111)&gt;=6,MONTH(C111)&lt;=7),"Taken in June or July: expires Dec 31, retake by then.",""),IF(AND(B111&lt;&gt;"",C111="",D111=""),"Enter the completion date or the expiry from the profile.",IF(AND(OR(B111="USA Gymnastics membership",B111="USASF coach membership",B111="Concussion education (U201)",B111="Other"),D111=""),"Type the expiry date from the coach's profile into Expiry override.","")))</f>
        <v/>
      </c>
    </row>
    <row r="112">
      <c r="A112" s="11" t="n"/>
      <c r="B112" s="11" t="n"/>
      <c r="C112" s="15" t="n"/>
      <c r="D112" s="15" t="n"/>
      <c r="E112" s="13">
        <f>IF(OR(A112="",B112=""),"",IF(D112&lt;&gt;"",D112,IF(C112="","",IF(B112="U101: Safety &amp; Risk Management",DATE(IF(MONTH(C112)&gt;=8,YEAR(C112),YEAR(C112)-1)+4,7,31),IF(B112="U110: SafeSport Core Course",IF(AND(MONTH(C112)&gt;=6,MONTH(C112)&lt;=7),DATE(YEAR(C112),12,31),IF(MONTH(C112)&gt;=8,DATE(YEAR(C112)+1,7,31),DATE(YEAR(C112),7,31))),IF(OR(B112="Background check",B112="Pro First Aid (U107)"),EDATE(C112,24),IF(B112="USASF credential",EDATE(C112,60),IF(OR(B112="U100: Fundamentals of Gymnastics Instruction",B112="U112: Coaching and Control"),"No expiry",""))))))))</f>
        <v/>
      </c>
      <c r="F112" s="10">
        <f>IF(ISNUMBER(E112),E112-TODAY(),"")</f>
        <v/>
      </c>
      <c r="G112" s="10">
        <f>IF(OR(A112="",B112=""),"",IF(E112="No expiry","DONE",IF(NOT(ISNUMBER(E112)),"NEEDS DATE",IF(F112&lt;0,"EXPIRED",IF(F112&lt;=Settings!$B$6,"DUE SOON","CURRENT")))))</f>
        <v/>
      </c>
      <c r="H112" s="14">
        <f>IF(AND(B112="U110: SafeSport Core Course",ISNUMBER(C112)),IF(AND(MONTH(C112)&gt;=6,MONTH(C112)&lt;=7),"Taken in June or July: expires Dec 31, retake by then.",""),IF(AND(B112&lt;&gt;"",C112="",D112=""),"Enter the completion date or the expiry from the profile.",IF(AND(OR(B112="USA Gymnastics membership",B112="USASF coach membership",B112="Concussion education (U201)",B112="Other"),D112=""),"Type the expiry date from the coach's profile into Expiry override.","")))</f>
        <v/>
      </c>
    </row>
    <row r="113">
      <c r="A113" s="11" t="n"/>
      <c r="B113" s="11" t="n"/>
      <c r="C113" s="15" t="n"/>
      <c r="D113" s="15" t="n"/>
      <c r="E113" s="13">
        <f>IF(OR(A113="",B113=""),"",IF(D113&lt;&gt;"",D113,IF(C113="","",IF(B113="U101: Safety &amp; Risk Management",DATE(IF(MONTH(C113)&gt;=8,YEAR(C113),YEAR(C113)-1)+4,7,31),IF(B113="U110: SafeSport Core Course",IF(AND(MONTH(C113)&gt;=6,MONTH(C113)&lt;=7),DATE(YEAR(C113),12,31),IF(MONTH(C113)&gt;=8,DATE(YEAR(C113)+1,7,31),DATE(YEAR(C113),7,31))),IF(OR(B113="Background check",B113="Pro First Aid (U107)"),EDATE(C113,24),IF(B113="USASF credential",EDATE(C113,60),IF(OR(B113="U100: Fundamentals of Gymnastics Instruction",B113="U112: Coaching and Control"),"No expiry",""))))))))</f>
        <v/>
      </c>
      <c r="F113" s="10">
        <f>IF(ISNUMBER(E113),E113-TODAY(),"")</f>
        <v/>
      </c>
      <c r="G113" s="10">
        <f>IF(OR(A113="",B113=""),"",IF(E113="No expiry","DONE",IF(NOT(ISNUMBER(E113)),"NEEDS DATE",IF(F113&lt;0,"EXPIRED",IF(F113&lt;=Settings!$B$6,"DUE SOON","CURRENT")))))</f>
        <v/>
      </c>
      <c r="H113" s="14">
        <f>IF(AND(B113="U110: SafeSport Core Course",ISNUMBER(C113)),IF(AND(MONTH(C113)&gt;=6,MONTH(C113)&lt;=7),"Taken in June or July: expires Dec 31, retake by then.",""),IF(AND(B113&lt;&gt;"",C113="",D113=""),"Enter the completion date or the expiry from the profile.",IF(AND(OR(B113="USA Gymnastics membership",B113="USASF coach membership",B113="Concussion education (U201)",B113="Other"),D113=""),"Type the expiry date from the coach's profile into Expiry override.","")))</f>
        <v/>
      </c>
    </row>
    <row r="114">
      <c r="A114" s="11" t="n"/>
      <c r="B114" s="11" t="n"/>
      <c r="C114" s="15" t="n"/>
      <c r="D114" s="15" t="n"/>
      <c r="E114" s="13">
        <f>IF(OR(A114="",B114=""),"",IF(D114&lt;&gt;"",D114,IF(C114="","",IF(B114="U101: Safety &amp; Risk Management",DATE(IF(MONTH(C114)&gt;=8,YEAR(C114),YEAR(C114)-1)+4,7,31),IF(B114="U110: SafeSport Core Course",IF(AND(MONTH(C114)&gt;=6,MONTH(C114)&lt;=7),DATE(YEAR(C114),12,31),IF(MONTH(C114)&gt;=8,DATE(YEAR(C114)+1,7,31),DATE(YEAR(C114),7,31))),IF(OR(B114="Background check",B114="Pro First Aid (U107)"),EDATE(C114,24),IF(B114="USASF credential",EDATE(C114,60),IF(OR(B114="U100: Fundamentals of Gymnastics Instruction",B114="U112: Coaching and Control"),"No expiry",""))))))))</f>
        <v/>
      </c>
      <c r="F114" s="10">
        <f>IF(ISNUMBER(E114),E114-TODAY(),"")</f>
        <v/>
      </c>
      <c r="G114" s="10">
        <f>IF(OR(A114="",B114=""),"",IF(E114="No expiry","DONE",IF(NOT(ISNUMBER(E114)),"NEEDS DATE",IF(F114&lt;0,"EXPIRED",IF(F114&lt;=Settings!$B$6,"DUE SOON","CURRENT")))))</f>
        <v/>
      </c>
      <c r="H114" s="14">
        <f>IF(AND(B114="U110: SafeSport Core Course",ISNUMBER(C114)),IF(AND(MONTH(C114)&gt;=6,MONTH(C114)&lt;=7),"Taken in June or July: expires Dec 31, retake by then.",""),IF(AND(B114&lt;&gt;"",C114="",D114=""),"Enter the completion date or the expiry from the profile.",IF(AND(OR(B114="USA Gymnastics membership",B114="USASF coach membership",B114="Concussion education (U201)",B114="Other"),D114=""),"Type the expiry date from the coach's profile into Expiry override.","")))</f>
        <v/>
      </c>
    </row>
    <row r="115">
      <c r="A115" s="11" t="n"/>
      <c r="B115" s="11" t="n"/>
      <c r="C115" s="15" t="n"/>
      <c r="D115" s="15" t="n"/>
      <c r="E115" s="13">
        <f>IF(OR(A115="",B115=""),"",IF(D115&lt;&gt;"",D115,IF(C115="","",IF(B115="U101: Safety &amp; Risk Management",DATE(IF(MONTH(C115)&gt;=8,YEAR(C115),YEAR(C115)-1)+4,7,31),IF(B115="U110: SafeSport Core Course",IF(AND(MONTH(C115)&gt;=6,MONTH(C115)&lt;=7),DATE(YEAR(C115),12,31),IF(MONTH(C115)&gt;=8,DATE(YEAR(C115)+1,7,31),DATE(YEAR(C115),7,31))),IF(OR(B115="Background check",B115="Pro First Aid (U107)"),EDATE(C115,24),IF(B115="USASF credential",EDATE(C115,60),IF(OR(B115="U100: Fundamentals of Gymnastics Instruction",B115="U112: Coaching and Control"),"No expiry",""))))))))</f>
        <v/>
      </c>
      <c r="F115" s="10">
        <f>IF(ISNUMBER(E115),E115-TODAY(),"")</f>
        <v/>
      </c>
      <c r="G115" s="10">
        <f>IF(OR(A115="",B115=""),"",IF(E115="No expiry","DONE",IF(NOT(ISNUMBER(E115)),"NEEDS DATE",IF(F115&lt;0,"EXPIRED",IF(F115&lt;=Settings!$B$6,"DUE SOON","CURRENT")))))</f>
        <v/>
      </c>
      <c r="H115" s="14">
        <f>IF(AND(B115="U110: SafeSport Core Course",ISNUMBER(C115)),IF(AND(MONTH(C115)&gt;=6,MONTH(C115)&lt;=7),"Taken in June or July: expires Dec 31, retake by then.",""),IF(AND(B115&lt;&gt;"",C115="",D115=""),"Enter the completion date or the expiry from the profile.",IF(AND(OR(B115="USA Gymnastics membership",B115="USASF coach membership",B115="Concussion education (U201)",B115="Other"),D115=""),"Type the expiry date from the coach's profile into Expiry override.","")))</f>
        <v/>
      </c>
    </row>
    <row r="116">
      <c r="A116" s="11" t="n"/>
      <c r="B116" s="11" t="n"/>
      <c r="C116" s="15" t="n"/>
      <c r="D116" s="15" t="n"/>
      <c r="E116" s="13">
        <f>IF(OR(A116="",B116=""),"",IF(D116&lt;&gt;"",D116,IF(C116="","",IF(B116="U101: Safety &amp; Risk Management",DATE(IF(MONTH(C116)&gt;=8,YEAR(C116),YEAR(C116)-1)+4,7,31),IF(B116="U110: SafeSport Core Course",IF(AND(MONTH(C116)&gt;=6,MONTH(C116)&lt;=7),DATE(YEAR(C116),12,31),IF(MONTH(C116)&gt;=8,DATE(YEAR(C116)+1,7,31),DATE(YEAR(C116),7,31))),IF(OR(B116="Background check",B116="Pro First Aid (U107)"),EDATE(C116,24),IF(B116="USASF credential",EDATE(C116,60),IF(OR(B116="U100: Fundamentals of Gymnastics Instruction",B116="U112: Coaching and Control"),"No expiry",""))))))))</f>
        <v/>
      </c>
      <c r="F116" s="10">
        <f>IF(ISNUMBER(E116),E116-TODAY(),"")</f>
        <v/>
      </c>
      <c r="G116" s="10">
        <f>IF(OR(A116="",B116=""),"",IF(E116="No expiry","DONE",IF(NOT(ISNUMBER(E116)),"NEEDS DATE",IF(F116&lt;0,"EXPIRED",IF(F116&lt;=Settings!$B$6,"DUE SOON","CURRENT")))))</f>
        <v/>
      </c>
      <c r="H116" s="14">
        <f>IF(AND(B116="U110: SafeSport Core Course",ISNUMBER(C116)),IF(AND(MONTH(C116)&gt;=6,MONTH(C116)&lt;=7),"Taken in June or July: expires Dec 31, retake by then.",""),IF(AND(B116&lt;&gt;"",C116="",D116=""),"Enter the completion date or the expiry from the profile.",IF(AND(OR(B116="USA Gymnastics membership",B116="USASF coach membership",B116="Concussion education (U201)",B116="Other"),D116=""),"Type the expiry date from the coach's profile into Expiry override.","")))</f>
        <v/>
      </c>
    </row>
    <row r="117">
      <c r="A117" s="11" t="n"/>
      <c r="B117" s="11" t="n"/>
      <c r="C117" s="15" t="n"/>
      <c r="D117" s="15" t="n"/>
      <c r="E117" s="13">
        <f>IF(OR(A117="",B117=""),"",IF(D117&lt;&gt;"",D117,IF(C117="","",IF(B117="U101: Safety &amp; Risk Management",DATE(IF(MONTH(C117)&gt;=8,YEAR(C117),YEAR(C117)-1)+4,7,31),IF(B117="U110: SafeSport Core Course",IF(AND(MONTH(C117)&gt;=6,MONTH(C117)&lt;=7),DATE(YEAR(C117),12,31),IF(MONTH(C117)&gt;=8,DATE(YEAR(C117)+1,7,31),DATE(YEAR(C117),7,31))),IF(OR(B117="Background check",B117="Pro First Aid (U107)"),EDATE(C117,24),IF(B117="USASF credential",EDATE(C117,60),IF(OR(B117="U100: Fundamentals of Gymnastics Instruction",B117="U112: Coaching and Control"),"No expiry",""))))))))</f>
        <v/>
      </c>
      <c r="F117" s="10">
        <f>IF(ISNUMBER(E117),E117-TODAY(),"")</f>
        <v/>
      </c>
      <c r="G117" s="10">
        <f>IF(OR(A117="",B117=""),"",IF(E117="No expiry","DONE",IF(NOT(ISNUMBER(E117)),"NEEDS DATE",IF(F117&lt;0,"EXPIRED",IF(F117&lt;=Settings!$B$6,"DUE SOON","CURRENT")))))</f>
        <v/>
      </c>
      <c r="H117" s="14">
        <f>IF(AND(B117="U110: SafeSport Core Course",ISNUMBER(C117)),IF(AND(MONTH(C117)&gt;=6,MONTH(C117)&lt;=7),"Taken in June or July: expires Dec 31, retake by then.",""),IF(AND(B117&lt;&gt;"",C117="",D117=""),"Enter the completion date or the expiry from the profile.",IF(AND(OR(B117="USA Gymnastics membership",B117="USASF coach membership",B117="Concussion education (U201)",B117="Other"),D117=""),"Type the expiry date from the coach's profile into Expiry override.","")))</f>
        <v/>
      </c>
    </row>
    <row r="118">
      <c r="A118" s="11" t="n"/>
      <c r="B118" s="11" t="n"/>
      <c r="C118" s="15" t="n"/>
      <c r="D118" s="15" t="n"/>
      <c r="E118" s="13">
        <f>IF(OR(A118="",B118=""),"",IF(D118&lt;&gt;"",D118,IF(C118="","",IF(B118="U101: Safety &amp; Risk Management",DATE(IF(MONTH(C118)&gt;=8,YEAR(C118),YEAR(C118)-1)+4,7,31),IF(B118="U110: SafeSport Core Course",IF(AND(MONTH(C118)&gt;=6,MONTH(C118)&lt;=7),DATE(YEAR(C118),12,31),IF(MONTH(C118)&gt;=8,DATE(YEAR(C118)+1,7,31),DATE(YEAR(C118),7,31))),IF(OR(B118="Background check",B118="Pro First Aid (U107)"),EDATE(C118,24),IF(B118="USASF credential",EDATE(C118,60),IF(OR(B118="U100: Fundamentals of Gymnastics Instruction",B118="U112: Coaching and Control"),"No expiry",""))))))))</f>
        <v/>
      </c>
      <c r="F118" s="10">
        <f>IF(ISNUMBER(E118),E118-TODAY(),"")</f>
        <v/>
      </c>
      <c r="G118" s="10">
        <f>IF(OR(A118="",B118=""),"",IF(E118="No expiry","DONE",IF(NOT(ISNUMBER(E118)),"NEEDS DATE",IF(F118&lt;0,"EXPIRED",IF(F118&lt;=Settings!$B$6,"DUE SOON","CURRENT")))))</f>
        <v/>
      </c>
      <c r="H118" s="14">
        <f>IF(AND(B118="U110: SafeSport Core Course",ISNUMBER(C118)),IF(AND(MONTH(C118)&gt;=6,MONTH(C118)&lt;=7),"Taken in June or July: expires Dec 31, retake by then.",""),IF(AND(B118&lt;&gt;"",C118="",D118=""),"Enter the completion date or the expiry from the profile.",IF(AND(OR(B118="USA Gymnastics membership",B118="USASF coach membership",B118="Concussion education (U201)",B118="Other"),D118=""),"Type the expiry date from the coach's profile into Expiry override.","")))</f>
        <v/>
      </c>
    </row>
    <row r="119">
      <c r="A119" s="11" t="n"/>
      <c r="B119" s="11" t="n"/>
      <c r="C119" s="15" t="n"/>
      <c r="D119" s="15" t="n"/>
      <c r="E119" s="13">
        <f>IF(OR(A119="",B119=""),"",IF(D119&lt;&gt;"",D119,IF(C119="","",IF(B119="U101: Safety &amp; Risk Management",DATE(IF(MONTH(C119)&gt;=8,YEAR(C119),YEAR(C119)-1)+4,7,31),IF(B119="U110: SafeSport Core Course",IF(AND(MONTH(C119)&gt;=6,MONTH(C119)&lt;=7),DATE(YEAR(C119),12,31),IF(MONTH(C119)&gt;=8,DATE(YEAR(C119)+1,7,31),DATE(YEAR(C119),7,31))),IF(OR(B119="Background check",B119="Pro First Aid (U107)"),EDATE(C119,24),IF(B119="USASF credential",EDATE(C119,60),IF(OR(B119="U100: Fundamentals of Gymnastics Instruction",B119="U112: Coaching and Control"),"No expiry",""))))))))</f>
        <v/>
      </c>
      <c r="F119" s="10">
        <f>IF(ISNUMBER(E119),E119-TODAY(),"")</f>
        <v/>
      </c>
      <c r="G119" s="10">
        <f>IF(OR(A119="",B119=""),"",IF(E119="No expiry","DONE",IF(NOT(ISNUMBER(E119)),"NEEDS DATE",IF(F119&lt;0,"EXPIRED",IF(F119&lt;=Settings!$B$6,"DUE SOON","CURRENT")))))</f>
        <v/>
      </c>
      <c r="H119" s="14">
        <f>IF(AND(B119="U110: SafeSport Core Course",ISNUMBER(C119)),IF(AND(MONTH(C119)&gt;=6,MONTH(C119)&lt;=7),"Taken in June or July: expires Dec 31, retake by then.",""),IF(AND(B119&lt;&gt;"",C119="",D119=""),"Enter the completion date or the expiry from the profile.",IF(AND(OR(B119="USA Gymnastics membership",B119="USASF coach membership",B119="Concussion education (U201)",B119="Other"),D119=""),"Type the expiry date from the coach's profile into Expiry override.","")))</f>
        <v/>
      </c>
    </row>
    <row r="120">
      <c r="A120" s="11" t="n"/>
      <c r="B120" s="11" t="n"/>
      <c r="C120" s="15" t="n"/>
      <c r="D120" s="15" t="n"/>
      <c r="E120" s="13">
        <f>IF(OR(A120="",B120=""),"",IF(D120&lt;&gt;"",D120,IF(C120="","",IF(B120="U101: Safety &amp; Risk Management",DATE(IF(MONTH(C120)&gt;=8,YEAR(C120),YEAR(C120)-1)+4,7,31),IF(B120="U110: SafeSport Core Course",IF(AND(MONTH(C120)&gt;=6,MONTH(C120)&lt;=7),DATE(YEAR(C120),12,31),IF(MONTH(C120)&gt;=8,DATE(YEAR(C120)+1,7,31),DATE(YEAR(C120),7,31))),IF(OR(B120="Background check",B120="Pro First Aid (U107)"),EDATE(C120,24),IF(B120="USASF credential",EDATE(C120,60),IF(OR(B120="U100: Fundamentals of Gymnastics Instruction",B120="U112: Coaching and Control"),"No expiry",""))))))))</f>
        <v/>
      </c>
      <c r="F120" s="10">
        <f>IF(ISNUMBER(E120),E120-TODAY(),"")</f>
        <v/>
      </c>
      <c r="G120" s="10">
        <f>IF(OR(A120="",B120=""),"",IF(E120="No expiry","DONE",IF(NOT(ISNUMBER(E120)),"NEEDS DATE",IF(F120&lt;0,"EXPIRED",IF(F120&lt;=Settings!$B$6,"DUE SOON","CURRENT")))))</f>
        <v/>
      </c>
      <c r="H120" s="14">
        <f>IF(AND(B120="U110: SafeSport Core Course",ISNUMBER(C120)),IF(AND(MONTH(C120)&gt;=6,MONTH(C120)&lt;=7),"Taken in June or July: expires Dec 31, retake by then.",""),IF(AND(B120&lt;&gt;"",C120="",D120=""),"Enter the completion date or the expiry from the profile.",IF(AND(OR(B120="USA Gymnastics membership",B120="USASF coach membership",B120="Concussion education (U201)",B120="Other"),D120=""),"Type the expiry date from the coach's profile into Expiry override.","")))</f>
        <v/>
      </c>
    </row>
    <row r="121">
      <c r="A121" s="11" t="n"/>
      <c r="B121" s="11" t="n"/>
      <c r="C121" s="15" t="n"/>
      <c r="D121" s="15" t="n"/>
      <c r="E121" s="13">
        <f>IF(OR(A121="",B121=""),"",IF(D121&lt;&gt;"",D121,IF(C121="","",IF(B121="U101: Safety &amp; Risk Management",DATE(IF(MONTH(C121)&gt;=8,YEAR(C121),YEAR(C121)-1)+4,7,31),IF(B121="U110: SafeSport Core Course",IF(AND(MONTH(C121)&gt;=6,MONTH(C121)&lt;=7),DATE(YEAR(C121),12,31),IF(MONTH(C121)&gt;=8,DATE(YEAR(C121)+1,7,31),DATE(YEAR(C121),7,31))),IF(OR(B121="Background check",B121="Pro First Aid (U107)"),EDATE(C121,24),IF(B121="USASF credential",EDATE(C121,60),IF(OR(B121="U100: Fundamentals of Gymnastics Instruction",B121="U112: Coaching and Control"),"No expiry",""))))))))</f>
        <v/>
      </c>
      <c r="F121" s="10">
        <f>IF(ISNUMBER(E121),E121-TODAY(),"")</f>
        <v/>
      </c>
      <c r="G121" s="10">
        <f>IF(OR(A121="",B121=""),"",IF(E121="No expiry","DONE",IF(NOT(ISNUMBER(E121)),"NEEDS DATE",IF(F121&lt;0,"EXPIRED",IF(F121&lt;=Settings!$B$6,"DUE SOON","CURRENT")))))</f>
        <v/>
      </c>
      <c r="H121" s="14">
        <f>IF(AND(B121="U110: SafeSport Core Course",ISNUMBER(C121)),IF(AND(MONTH(C121)&gt;=6,MONTH(C121)&lt;=7),"Taken in June or July: expires Dec 31, retake by then.",""),IF(AND(B121&lt;&gt;"",C121="",D121=""),"Enter the completion date or the expiry from the profile.",IF(AND(OR(B121="USA Gymnastics membership",B121="USASF coach membership",B121="Concussion education (U201)",B121="Other"),D121=""),"Type the expiry date from the coach's profile into Expiry override.","")))</f>
        <v/>
      </c>
    </row>
    <row r="122">
      <c r="A122" s="11" t="n"/>
      <c r="B122" s="11" t="n"/>
      <c r="C122" s="15" t="n"/>
      <c r="D122" s="15" t="n"/>
      <c r="E122" s="13">
        <f>IF(OR(A122="",B122=""),"",IF(D122&lt;&gt;"",D122,IF(C122="","",IF(B122="U101: Safety &amp; Risk Management",DATE(IF(MONTH(C122)&gt;=8,YEAR(C122),YEAR(C122)-1)+4,7,31),IF(B122="U110: SafeSport Core Course",IF(AND(MONTH(C122)&gt;=6,MONTH(C122)&lt;=7),DATE(YEAR(C122),12,31),IF(MONTH(C122)&gt;=8,DATE(YEAR(C122)+1,7,31),DATE(YEAR(C122),7,31))),IF(OR(B122="Background check",B122="Pro First Aid (U107)"),EDATE(C122,24),IF(B122="USASF credential",EDATE(C122,60),IF(OR(B122="U100: Fundamentals of Gymnastics Instruction",B122="U112: Coaching and Control"),"No expiry",""))))))))</f>
        <v/>
      </c>
      <c r="F122" s="10">
        <f>IF(ISNUMBER(E122),E122-TODAY(),"")</f>
        <v/>
      </c>
      <c r="G122" s="10">
        <f>IF(OR(A122="",B122=""),"",IF(E122="No expiry","DONE",IF(NOT(ISNUMBER(E122)),"NEEDS DATE",IF(F122&lt;0,"EXPIRED",IF(F122&lt;=Settings!$B$6,"DUE SOON","CURRENT")))))</f>
        <v/>
      </c>
      <c r="H122" s="14">
        <f>IF(AND(B122="U110: SafeSport Core Course",ISNUMBER(C122)),IF(AND(MONTH(C122)&gt;=6,MONTH(C122)&lt;=7),"Taken in June or July: expires Dec 31, retake by then.",""),IF(AND(B122&lt;&gt;"",C122="",D122=""),"Enter the completion date or the expiry from the profile.",IF(AND(OR(B122="USA Gymnastics membership",B122="USASF coach membership",B122="Concussion education (U201)",B122="Other"),D122=""),"Type the expiry date from the coach's profile into Expiry override.","")))</f>
        <v/>
      </c>
    </row>
    <row r="123">
      <c r="A123" s="11" t="n"/>
      <c r="B123" s="11" t="n"/>
      <c r="C123" s="15" t="n"/>
      <c r="D123" s="15" t="n"/>
      <c r="E123" s="13">
        <f>IF(OR(A123="",B123=""),"",IF(D123&lt;&gt;"",D123,IF(C123="","",IF(B123="U101: Safety &amp; Risk Management",DATE(IF(MONTH(C123)&gt;=8,YEAR(C123),YEAR(C123)-1)+4,7,31),IF(B123="U110: SafeSport Core Course",IF(AND(MONTH(C123)&gt;=6,MONTH(C123)&lt;=7),DATE(YEAR(C123),12,31),IF(MONTH(C123)&gt;=8,DATE(YEAR(C123)+1,7,31),DATE(YEAR(C123),7,31))),IF(OR(B123="Background check",B123="Pro First Aid (U107)"),EDATE(C123,24),IF(B123="USASF credential",EDATE(C123,60),IF(OR(B123="U100: Fundamentals of Gymnastics Instruction",B123="U112: Coaching and Control"),"No expiry",""))))))))</f>
        <v/>
      </c>
      <c r="F123" s="10">
        <f>IF(ISNUMBER(E123),E123-TODAY(),"")</f>
        <v/>
      </c>
      <c r="G123" s="10">
        <f>IF(OR(A123="",B123=""),"",IF(E123="No expiry","DONE",IF(NOT(ISNUMBER(E123)),"NEEDS DATE",IF(F123&lt;0,"EXPIRED",IF(F123&lt;=Settings!$B$6,"DUE SOON","CURRENT")))))</f>
        <v/>
      </c>
      <c r="H123" s="14">
        <f>IF(AND(B123="U110: SafeSport Core Course",ISNUMBER(C123)),IF(AND(MONTH(C123)&gt;=6,MONTH(C123)&lt;=7),"Taken in June or July: expires Dec 31, retake by then.",""),IF(AND(B123&lt;&gt;"",C123="",D123=""),"Enter the completion date or the expiry from the profile.",IF(AND(OR(B123="USA Gymnastics membership",B123="USASF coach membership",B123="Concussion education (U201)",B123="Other"),D123=""),"Type the expiry date from the coach's profile into Expiry override.","")))</f>
        <v/>
      </c>
    </row>
    <row r="124">
      <c r="A124" s="11" t="n"/>
      <c r="B124" s="11" t="n"/>
      <c r="C124" s="15" t="n"/>
      <c r="D124" s="15" t="n"/>
      <c r="E124" s="13">
        <f>IF(OR(A124="",B124=""),"",IF(D124&lt;&gt;"",D124,IF(C124="","",IF(B124="U101: Safety &amp; Risk Management",DATE(IF(MONTH(C124)&gt;=8,YEAR(C124),YEAR(C124)-1)+4,7,31),IF(B124="U110: SafeSport Core Course",IF(AND(MONTH(C124)&gt;=6,MONTH(C124)&lt;=7),DATE(YEAR(C124),12,31),IF(MONTH(C124)&gt;=8,DATE(YEAR(C124)+1,7,31),DATE(YEAR(C124),7,31))),IF(OR(B124="Background check",B124="Pro First Aid (U107)"),EDATE(C124,24),IF(B124="USASF credential",EDATE(C124,60),IF(OR(B124="U100: Fundamentals of Gymnastics Instruction",B124="U112: Coaching and Control"),"No expiry",""))))))))</f>
        <v/>
      </c>
      <c r="F124" s="10">
        <f>IF(ISNUMBER(E124),E124-TODAY(),"")</f>
        <v/>
      </c>
      <c r="G124" s="10">
        <f>IF(OR(A124="",B124=""),"",IF(E124="No expiry","DONE",IF(NOT(ISNUMBER(E124)),"NEEDS DATE",IF(F124&lt;0,"EXPIRED",IF(F124&lt;=Settings!$B$6,"DUE SOON","CURRENT")))))</f>
        <v/>
      </c>
      <c r="H124" s="14">
        <f>IF(AND(B124="U110: SafeSport Core Course",ISNUMBER(C124)),IF(AND(MONTH(C124)&gt;=6,MONTH(C124)&lt;=7),"Taken in June or July: expires Dec 31, retake by then.",""),IF(AND(B124&lt;&gt;"",C124="",D124=""),"Enter the completion date or the expiry from the profile.",IF(AND(OR(B124="USA Gymnastics membership",B124="USASF coach membership",B124="Concussion education (U201)",B124="Other"),D124=""),"Type the expiry date from the coach's profile into Expiry override.","")))</f>
        <v/>
      </c>
    </row>
    <row r="125">
      <c r="A125" s="11" t="n"/>
      <c r="B125" s="11" t="n"/>
      <c r="C125" s="15" t="n"/>
      <c r="D125" s="15" t="n"/>
      <c r="E125" s="13">
        <f>IF(OR(A125="",B125=""),"",IF(D125&lt;&gt;"",D125,IF(C125="","",IF(B125="U101: Safety &amp; Risk Management",DATE(IF(MONTH(C125)&gt;=8,YEAR(C125),YEAR(C125)-1)+4,7,31),IF(B125="U110: SafeSport Core Course",IF(AND(MONTH(C125)&gt;=6,MONTH(C125)&lt;=7),DATE(YEAR(C125),12,31),IF(MONTH(C125)&gt;=8,DATE(YEAR(C125)+1,7,31),DATE(YEAR(C125),7,31))),IF(OR(B125="Background check",B125="Pro First Aid (U107)"),EDATE(C125,24),IF(B125="USASF credential",EDATE(C125,60),IF(OR(B125="U100: Fundamentals of Gymnastics Instruction",B125="U112: Coaching and Control"),"No expiry",""))))))))</f>
        <v/>
      </c>
      <c r="F125" s="10">
        <f>IF(ISNUMBER(E125),E125-TODAY(),"")</f>
        <v/>
      </c>
      <c r="G125" s="10">
        <f>IF(OR(A125="",B125=""),"",IF(E125="No expiry","DONE",IF(NOT(ISNUMBER(E125)),"NEEDS DATE",IF(F125&lt;0,"EXPIRED",IF(F125&lt;=Settings!$B$6,"DUE SOON","CURRENT")))))</f>
        <v/>
      </c>
      <c r="H125" s="14">
        <f>IF(AND(B125="U110: SafeSport Core Course",ISNUMBER(C125)),IF(AND(MONTH(C125)&gt;=6,MONTH(C125)&lt;=7),"Taken in June or July: expires Dec 31, retake by then.",""),IF(AND(B125&lt;&gt;"",C125="",D125=""),"Enter the completion date or the expiry from the profile.",IF(AND(OR(B125="USA Gymnastics membership",B125="USASF coach membership",B125="Concussion education (U201)",B125="Other"),D125=""),"Type the expiry date from the coach's profile into Expiry override.","")))</f>
        <v/>
      </c>
    </row>
    <row r="126">
      <c r="A126" s="11" t="n"/>
      <c r="B126" s="11" t="n"/>
      <c r="C126" s="15" t="n"/>
      <c r="D126" s="15" t="n"/>
      <c r="E126" s="13">
        <f>IF(OR(A126="",B126=""),"",IF(D126&lt;&gt;"",D126,IF(C126="","",IF(B126="U101: Safety &amp; Risk Management",DATE(IF(MONTH(C126)&gt;=8,YEAR(C126),YEAR(C126)-1)+4,7,31),IF(B126="U110: SafeSport Core Course",IF(AND(MONTH(C126)&gt;=6,MONTH(C126)&lt;=7),DATE(YEAR(C126),12,31),IF(MONTH(C126)&gt;=8,DATE(YEAR(C126)+1,7,31),DATE(YEAR(C126),7,31))),IF(OR(B126="Background check",B126="Pro First Aid (U107)"),EDATE(C126,24),IF(B126="USASF credential",EDATE(C126,60),IF(OR(B126="U100: Fundamentals of Gymnastics Instruction",B126="U112: Coaching and Control"),"No expiry",""))))))))</f>
        <v/>
      </c>
      <c r="F126" s="10">
        <f>IF(ISNUMBER(E126),E126-TODAY(),"")</f>
        <v/>
      </c>
      <c r="G126" s="10">
        <f>IF(OR(A126="",B126=""),"",IF(E126="No expiry","DONE",IF(NOT(ISNUMBER(E126)),"NEEDS DATE",IF(F126&lt;0,"EXPIRED",IF(F126&lt;=Settings!$B$6,"DUE SOON","CURRENT")))))</f>
        <v/>
      </c>
      <c r="H126" s="14">
        <f>IF(AND(B126="U110: SafeSport Core Course",ISNUMBER(C126)),IF(AND(MONTH(C126)&gt;=6,MONTH(C126)&lt;=7),"Taken in June or July: expires Dec 31, retake by then.",""),IF(AND(B126&lt;&gt;"",C126="",D126=""),"Enter the completion date or the expiry from the profile.",IF(AND(OR(B126="USA Gymnastics membership",B126="USASF coach membership",B126="Concussion education (U201)",B126="Other"),D126=""),"Type the expiry date from the coach's profile into Expiry override.","")))</f>
        <v/>
      </c>
    </row>
    <row r="127">
      <c r="A127" s="11" t="n"/>
      <c r="B127" s="11" t="n"/>
      <c r="C127" s="15" t="n"/>
      <c r="D127" s="15" t="n"/>
      <c r="E127" s="13">
        <f>IF(OR(A127="",B127=""),"",IF(D127&lt;&gt;"",D127,IF(C127="","",IF(B127="U101: Safety &amp; Risk Management",DATE(IF(MONTH(C127)&gt;=8,YEAR(C127),YEAR(C127)-1)+4,7,31),IF(B127="U110: SafeSport Core Course",IF(AND(MONTH(C127)&gt;=6,MONTH(C127)&lt;=7),DATE(YEAR(C127),12,31),IF(MONTH(C127)&gt;=8,DATE(YEAR(C127)+1,7,31),DATE(YEAR(C127),7,31))),IF(OR(B127="Background check",B127="Pro First Aid (U107)"),EDATE(C127,24),IF(B127="USASF credential",EDATE(C127,60),IF(OR(B127="U100: Fundamentals of Gymnastics Instruction",B127="U112: Coaching and Control"),"No expiry",""))))))))</f>
        <v/>
      </c>
      <c r="F127" s="10">
        <f>IF(ISNUMBER(E127),E127-TODAY(),"")</f>
        <v/>
      </c>
      <c r="G127" s="10">
        <f>IF(OR(A127="",B127=""),"",IF(E127="No expiry","DONE",IF(NOT(ISNUMBER(E127)),"NEEDS DATE",IF(F127&lt;0,"EXPIRED",IF(F127&lt;=Settings!$B$6,"DUE SOON","CURRENT")))))</f>
        <v/>
      </c>
      <c r="H127" s="14">
        <f>IF(AND(B127="U110: SafeSport Core Course",ISNUMBER(C127)),IF(AND(MONTH(C127)&gt;=6,MONTH(C127)&lt;=7),"Taken in June or July: expires Dec 31, retake by then.",""),IF(AND(B127&lt;&gt;"",C127="",D127=""),"Enter the completion date or the expiry from the profile.",IF(AND(OR(B127="USA Gymnastics membership",B127="USASF coach membership",B127="Concussion education (U201)",B127="Other"),D127=""),"Type the expiry date from the coach's profile into Expiry override.","")))</f>
        <v/>
      </c>
    </row>
    <row r="128">
      <c r="A128" s="11" t="n"/>
      <c r="B128" s="11" t="n"/>
      <c r="C128" s="15" t="n"/>
      <c r="D128" s="15" t="n"/>
      <c r="E128" s="13">
        <f>IF(OR(A128="",B128=""),"",IF(D128&lt;&gt;"",D128,IF(C128="","",IF(B128="U101: Safety &amp; Risk Management",DATE(IF(MONTH(C128)&gt;=8,YEAR(C128),YEAR(C128)-1)+4,7,31),IF(B128="U110: SafeSport Core Course",IF(AND(MONTH(C128)&gt;=6,MONTH(C128)&lt;=7),DATE(YEAR(C128),12,31),IF(MONTH(C128)&gt;=8,DATE(YEAR(C128)+1,7,31),DATE(YEAR(C128),7,31))),IF(OR(B128="Background check",B128="Pro First Aid (U107)"),EDATE(C128,24),IF(B128="USASF credential",EDATE(C128,60),IF(OR(B128="U100: Fundamentals of Gymnastics Instruction",B128="U112: Coaching and Control"),"No expiry",""))))))))</f>
        <v/>
      </c>
      <c r="F128" s="10">
        <f>IF(ISNUMBER(E128),E128-TODAY(),"")</f>
        <v/>
      </c>
      <c r="G128" s="10">
        <f>IF(OR(A128="",B128=""),"",IF(E128="No expiry","DONE",IF(NOT(ISNUMBER(E128)),"NEEDS DATE",IF(F128&lt;0,"EXPIRED",IF(F128&lt;=Settings!$B$6,"DUE SOON","CURRENT")))))</f>
        <v/>
      </c>
      <c r="H128" s="14">
        <f>IF(AND(B128="U110: SafeSport Core Course",ISNUMBER(C128)),IF(AND(MONTH(C128)&gt;=6,MONTH(C128)&lt;=7),"Taken in June or July: expires Dec 31, retake by then.",""),IF(AND(B128&lt;&gt;"",C128="",D128=""),"Enter the completion date or the expiry from the profile.",IF(AND(OR(B128="USA Gymnastics membership",B128="USASF coach membership",B128="Concussion education (U201)",B128="Other"),D128=""),"Type the expiry date from the coach's profile into Expiry override.","")))</f>
        <v/>
      </c>
    </row>
    <row r="129">
      <c r="A129" s="11" t="n"/>
      <c r="B129" s="11" t="n"/>
      <c r="C129" s="15" t="n"/>
      <c r="D129" s="15" t="n"/>
      <c r="E129" s="13">
        <f>IF(OR(A129="",B129=""),"",IF(D129&lt;&gt;"",D129,IF(C129="","",IF(B129="U101: Safety &amp; Risk Management",DATE(IF(MONTH(C129)&gt;=8,YEAR(C129),YEAR(C129)-1)+4,7,31),IF(B129="U110: SafeSport Core Course",IF(AND(MONTH(C129)&gt;=6,MONTH(C129)&lt;=7),DATE(YEAR(C129),12,31),IF(MONTH(C129)&gt;=8,DATE(YEAR(C129)+1,7,31),DATE(YEAR(C129),7,31))),IF(OR(B129="Background check",B129="Pro First Aid (U107)"),EDATE(C129,24),IF(B129="USASF credential",EDATE(C129,60),IF(OR(B129="U100: Fundamentals of Gymnastics Instruction",B129="U112: Coaching and Control"),"No expiry",""))))))))</f>
        <v/>
      </c>
      <c r="F129" s="10">
        <f>IF(ISNUMBER(E129),E129-TODAY(),"")</f>
        <v/>
      </c>
      <c r="G129" s="10">
        <f>IF(OR(A129="",B129=""),"",IF(E129="No expiry","DONE",IF(NOT(ISNUMBER(E129)),"NEEDS DATE",IF(F129&lt;0,"EXPIRED",IF(F129&lt;=Settings!$B$6,"DUE SOON","CURRENT")))))</f>
        <v/>
      </c>
      <c r="H129" s="14">
        <f>IF(AND(B129="U110: SafeSport Core Course",ISNUMBER(C129)),IF(AND(MONTH(C129)&gt;=6,MONTH(C129)&lt;=7),"Taken in June or July: expires Dec 31, retake by then.",""),IF(AND(B129&lt;&gt;"",C129="",D129=""),"Enter the completion date or the expiry from the profile.",IF(AND(OR(B129="USA Gymnastics membership",B129="USASF coach membership",B129="Concussion education (U201)",B129="Other"),D129=""),"Type the expiry date from the coach's profile into Expiry override.","")))</f>
        <v/>
      </c>
    </row>
    <row r="130">
      <c r="A130" s="11" t="n"/>
      <c r="B130" s="11" t="n"/>
      <c r="C130" s="15" t="n"/>
      <c r="D130" s="15" t="n"/>
      <c r="E130" s="13">
        <f>IF(OR(A130="",B130=""),"",IF(D130&lt;&gt;"",D130,IF(C130="","",IF(B130="U101: Safety &amp; Risk Management",DATE(IF(MONTH(C130)&gt;=8,YEAR(C130),YEAR(C130)-1)+4,7,31),IF(B130="U110: SafeSport Core Course",IF(AND(MONTH(C130)&gt;=6,MONTH(C130)&lt;=7),DATE(YEAR(C130),12,31),IF(MONTH(C130)&gt;=8,DATE(YEAR(C130)+1,7,31),DATE(YEAR(C130),7,31))),IF(OR(B130="Background check",B130="Pro First Aid (U107)"),EDATE(C130,24),IF(B130="USASF credential",EDATE(C130,60),IF(OR(B130="U100: Fundamentals of Gymnastics Instruction",B130="U112: Coaching and Control"),"No expiry",""))))))))</f>
        <v/>
      </c>
      <c r="F130" s="10">
        <f>IF(ISNUMBER(E130),E130-TODAY(),"")</f>
        <v/>
      </c>
      <c r="G130" s="10">
        <f>IF(OR(A130="",B130=""),"",IF(E130="No expiry","DONE",IF(NOT(ISNUMBER(E130)),"NEEDS DATE",IF(F130&lt;0,"EXPIRED",IF(F130&lt;=Settings!$B$6,"DUE SOON","CURRENT")))))</f>
        <v/>
      </c>
      <c r="H130" s="14">
        <f>IF(AND(B130="U110: SafeSport Core Course",ISNUMBER(C130)),IF(AND(MONTH(C130)&gt;=6,MONTH(C130)&lt;=7),"Taken in June or July: expires Dec 31, retake by then.",""),IF(AND(B130&lt;&gt;"",C130="",D130=""),"Enter the completion date or the expiry from the profile.",IF(AND(OR(B130="USA Gymnastics membership",B130="USASF coach membership",B130="Concussion education (U201)",B130="Other"),D130=""),"Type the expiry date from the coach's profile into Expiry override.","")))</f>
        <v/>
      </c>
    </row>
    <row r="131">
      <c r="A131" s="11" t="n"/>
      <c r="B131" s="11" t="n"/>
      <c r="C131" s="15" t="n"/>
      <c r="D131" s="15" t="n"/>
      <c r="E131" s="13">
        <f>IF(OR(A131="",B131=""),"",IF(D131&lt;&gt;"",D131,IF(C131="","",IF(B131="U101: Safety &amp; Risk Management",DATE(IF(MONTH(C131)&gt;=8,YEAR(C131),YEAR(C131)-1)+4,7,31),IF(B131="U110: SafeSport Core Course",IF(AND(MONTH(C131)&gt;=6,MONTH(C131)&lt;=7),DATE(YEAR(C131),12,31),IF(MONTH(C131)&gt;=8,DATE(YEAR(C131)+1,7,31),DATE(YEAR(C131),7,31))),IF(OR(B131="Background check",B131="Pro First Aid (U107)"),EDATE(C131,24),IF(B131="USASF credential",EDATE(C131,60),IF(OR(B131="U100: Fundamentals of Gymnastics Instruction",B131="U112: Coaching and Control"),"No expiry",""))))))))</f>
        <v/>
      </c>
      <c r="F131" s="10">
        <f>IF(ISNUMBER(E131),E131-TODAY(),"")</f>
        <v/>
      </c>
      <c r="G131" s="10">
        <f>IF(OR(A131="",B131=""),"",IF(E131="No expiry","DONE",IF(NOT(ISNUMBER(E131)),"NEEDS DATE",IF(F131&lt;0,"EXPIRED",IF(F131&lt;=Settings!$B$6,"DUE SOON","CURRENT")))))</f>
        <v/>
      </c>
      <c r="H131" s="14">
        <f>IF(AND(B131="U110: SafeSport Core Course",ISNUMBER(C131)),IF(AND(MONTH(C131)&gt;=6,MONTH(C131)&lt;=7),"Taken in June or July: expires Dec 31, retake by then.",""),IF(AND(B131&lt;&gt;"",C131="",D131=""),"Enter the completion date or the expiry from the profile.",IF(AND(OR(B131="USA Gymnastics membership",B131="USASF coach membership",B131="Concussion education (U201)",B131="Other"),D131=""),"Type the expiry date from the coach's profile into Expiry override.","")))</f>
        <v/>
      </c>
    </row>
    <row r="132">
      <c r="A132" s="11" t="n"/>
      <c r="B132" s="11" t="n"/>
      <c r="C132" s="15" t="n"/>
      <c r="D132" s="15" t="n"/>
      <c r="E132" s="13">
        <f>IF(OR(A132="",B132=""),"",IF(D132&lt;&gt;"",D132,IF(C132="","",IF(B132="U101: Safety &amp; Risk Management",DATE(IF(MONTH(C132)&gt;=8,YEAR(C132),YEAR(C132)-1)+4,7,31),IF(B132="U110: SafeSport Core Course",IF(AND(MONTH(C132)&gt;=6,MONTH(C132)&lt;=7),DATE(YEAR(C132),12,31),IF(MONTH(C132)&gt;=8,DATE(YEAR(C132)+1,7,31),DATE(YEAR(C132),7,31))),IF(OR(B132="Background check",B132="Pro First Aid (U107)"),EDATE(C132,24),IF(B132="USASF credential",EDATE(C132,60),IF(OR(B132="U100: Fundamentals of Gymnastics Instruction",B132="U112: Coaching and Control"),"No expiry",""))))))))</f>
        <v/>
      </c>
      <c r="F132" s="10">
        <f>IF(ISNUMBER(E132),E132-TODAY(),"")</f>
        <v/>
      </c>
      <c r="G132" s="10">
        <f>IF(OR(A132="",B132=""),"",IF(E132="No expiry","DONE",IF(NOT(ISNUMBER(E132)),"NEEDS DATE",IF(F132&lt;0,"EXPIRED",IF(F132&lt;=Settings!$B$6,"DUE SOON","CURRENT")))))</f>
        <v/>
      </c>
      <c r="H132" s="14">
        <f>IF(AND(B132="U110: SafeSport Core Course",ISNUMBER(C132)),IF(AND(MONTH(C132)&gt;=6,MONTH(C132)&lt;=7),"Taken in June or July: expires Dec 31, retake by then.",""),IF(AND(B132&lt;&gt;"",C132="",D132=""),"Enter the completion date or the expiry from the profile.",IF(AND(OR(B132="USA Gymnastics membership",B132="USASF coach membership",B132="Concussion education (U201)",B132="Other"),D132=""),"Type the expiry date from the coach's profile into Expiry override.","")))</f>
        <v/>
      </c>
    </row>
    <row r="133">
      <c r="A133" s="11" t="n"/>
      <c r="B133" s="11" t="n"/>
      <c r="C133" s="15" t="n"/>
      <c r="D133" s="15" t="n"/>
      <c r="E133" s="13">
        <f>IF(OR(A133="",B133=""),"",IF(D133&lt;&gt;"",D133,IF(C133="","",IF(B133="U101: Safety &amp; Risk Management",DATE(IF(MONTH(C133)&gt;=8,YEAR(C133),YEAR(C133)-1)+4,7,31),IF(B133="U110: SafeSport Core Course",IF(AND(MONTH(C133)&gt;=6,MONTH(C133)&lt;=7),DATE(YEAR(C133),12,31),IF(MONTH(C133)&gt;=8,DATE(YEAR(C133)+1,7,31),DATE(YEAR(C133),7,31))),IF(OR(B133="Background check",B133="Pro First Aid (U107)"),EDATE(C133,24),IF(B133="USASF credential",EDATE(C133,60),IF(OR(B133="U100: Fundamentals of Gymnastics Instruction",B133="U112: Coaching and Control"),"No expiry",""))))))))</f>
        <v/>
      </c>
      <c r="F133" s="10">
        <f>IF(ISNUMBER(E133),E133-TODAY(),"")</f>
        <v/>
      </c>
      <c r="G133" s="10">
        <f>IF(OR(A133="",B133=""),"",IF(E133="No expiry","DONE",IF(NOT(ISNUMBER(E133)),"NEEDS DATE",IF(F133&lt;0,"EXPIRED",IF(F133&lt;=Settings!$B$6,"DUE SOON","CURRENT")))))</f>
        <v/>
      </c>
      <c r="H133" s="14">
        <f>IF(AND(B133="U110: SafeSport Core Course",ISNUMBER(C133)),IF(AND(MONTH(C133)&gt;=6,MONTH(C133)&lt;=7),"Taken in June or July: expires Dec 31, retake by then.",""),IF(AND(B133&lt;&gt;"",C133="",D133=""),"Enter the completion date or the expiry from the profile.",IF(AND(OR(B133="USA Gymnastics membership",B133="USASF coach membership",B133="Concussion education (U201)",B133="Other"),D133=""),"Type the expiry date from the coach's profile into Expiry override.","")))</f>
        <v/>
      </c>
    </row>
    <row r="134">
      <c r="A134" s="11" t="n"/>
      <c r="B134" s="11" t="n"/>
      <c r="C134" s="15" t="n"/>
      <c r="D134" s="15" t="n"/>
      <c r="E134" s="13">
        <f>IF(OR(A134="",B134=""),"",IF(D134&lt;&gt;"",D134,IF(C134="","",IF(B134="U101: Safety &amp; Risk Management",DATE(IF(MONTH(C134)&gt;=8,YEAR(C134),YEAR(C134)-1)+4,7,31),IF(B134="U110: SafeSport Core Course",IF(AND(MONTH(C134)&gt;=6,MONTH(C134)&lt;=7),DATE(YEAR(C134),12,31),IF(MONTH(C134)&gt;=8,DATE(YEAR(C134)+1,7,31),DATE(YEAR(C134),7,31))),IF(OR(B134="Background check",B134="Pro First Aid (U107)"),EDATE(C134,24),IF(B134="USASF credential",EDATE(C134,60),IF(OR(B134="U100: Fundamentals of Gymnastics Instruction",B134="U112: Coaching and Control"),"No expiry",""))))))))</f>
        <v/>
      </c>
      <c r="F134" s="10">
        <f>IF(ISNUMBER(E134),E134-TODAY(),"")</f>
        <v/>
      </c>
      <c r="G134" s="10">
        <f>IF(OR(A134="",B134=""),"",IF(E134="No expiry","DONE",IF(NOT(ISNUMBER(E134)),"NEEDS DATE",IF(F134&lt;0,"EXPIRED",IF(F134&lt;=Settings!$B$6,"DUE SOON","CURRENT")))))</f>
        <v/>
      </c>
      <c r="H134" s="14">
        <f>IF(AND(B134="U110: SafeSport Core Course",ISNUMBER(C134)),IF(AND(MONTH(C134)&gt;=6,MONTH(C134)&lt;=7),"Taken in June or July: expires Dec 31, retake by then.",""),IF(AND(B134&lt;&gt;"",C134="",D134=""),"Enter the completion date or the expiry from the profile.",IF(AND(OR(B134="USA Gymnastics membership",B134="USASF coach membership",B134="Concussion education (U201)",B134="Other"),D134=""),"Type the expiry date from the coach's profile into Expiry override.","")))</f>
        <v/>
      </c>
    </row>
    <row r="135">
      <c r="A135" s="11" t="n"/>
      <c r="B135" s="11" t="n"/>
      <c r="C135" s="15" t="n"/>
      <c r="D135" s="15" t="n"/>
      <c r="E135" s="13">
        <f>IF(OR(A135="",B135=""),"",IF(D135&lt;&gt;"",D135,IF(C135="","",IF(B135="U101: Safety &amp; Risk Management",DATE(IF(MONTH(C135)&gt;=8,YEAR(C135),YEAR(C135)-1)+4,7,31),IF(B135="U110: SafeSport Core Course",IF(AND(MONTH(C135)&gt;=6,MONTH(C135)&lt;=7),DATE(YEAR(C135),12,31),IF(MONTH(C135)&gt;=8,DATE(YEAR(C135)+1,7,31),DATE(YEAR(C135),7,31))),IF(OR(B135="Background check",B135="Pro First Aid (U107)"),EDATE(C135,24),IF(B135="USASF credential",EDATE(C135,60),IF(OR(B135="U100: Fundamentals of Gymnastics Instruction",B135="U112: Coaching and Control"),"No expiry",""))))))))</f>
        <v/>
      </c>
      <c r="F135" s="10">
        <f>IF(ISNUMBER(E135),E135-TODAY(),"")</f>
        <v/>
      </c>
      <c r="G135" s="10">
        <f>IF(OR(A135="",B135=""),"",IF(E135="No expiry","DONE",IF(NOT(ISNUMBER(E135)),"NEEDS DATE",IF(F135&lt;0,"EXPIRED",IF(F135&lt;=Settings!$B$6,"DUE SOON","CURRENT")))))</f>
        <v/>
      </c>
      <c r="H135" s="14">
        <f>IF(AND(B135="U110: SafeSport Core Course",ISNUMBER(C135)),IF(AND(MONTH(C135)&gt;=6,MONTH(C135)&lt;=7),"Taken in June or July: expires Dec 31, retake by then.",""),IF(AND(B135&lt;&gt;"",C135="",D135=""),"Enter the completion date or the expiry from the profile.",IF(AND(OR(B135="USA Gymnastics membership",B135="USASF coach membership",B135="Concussion education (U201)",B135="Other"),D135=""),"Type the expiry date from the coach's profile into Expiry override.","")))</f>
        <v/>
      </c>
    </row>
    <row r="136">
      <c r="A136" s="11" t="n"/>
      <c r="B136" s="11" t="n"/>
      <c r="C136" s="15" t="n"/>
      <c r="D136" s="15" t="n"/>
      <c r="E136" s="13">
        <f>IF(OR(A136="",B136=""),"",IF(D136&lt;&gt;"",D136,IF(C136="","",IF(B136="U101: Safety &amp; Risk Management",DATE(IF(MONTH(C136)&gt;=8,YEAR(C136),YEAR(C136)-1)+4,7,31),IF(B136="U110: SafeSport Core Course",IF(AND(MONTH(C136)&gt;=6,MONTH(C136)&lt;=7),DATE(YEAR(C136),12,31),IF(MONTH(C136)&gt;=8,DATE(YEAR(C136)+1,7,31),DATE(YEAR(C136),7,31))),IF(OR(B136="Background check",B136="Pro First Aid (U107)"),EDATE(C136,24),IF(B136="USASF credential",EDATE(C136,60),IF(OR(B136="U100: Fundamentals of Gymnastics Instruction",B136="U112: Coaching and Control"),"No expiry",""))))))))</f>
        <v/>
      </c>
      <c r="F136" s="10">
        <f>IF(ISNUMBER(E136),E136-TODAY(),"")</f>
        <v/>
      </c>
      <c r="G136" s="10">
        <f>IF(OR(A136="",B136=""),"",IF(E136="No expiry","DONE",IF(NOT(ISNUMBER(E136)),"NEEDS DATE",IF(F136&lt;0,"EXPIRED",IF(F136&lt;=Settings!$B$6,"DUE SOON","CURRENT")))))</f>
        <v/>
      </c>
      <c r="H136" s="14">
        <f>IF(AND(B136="U110: SafeSport Core Course",ISNUMBER(C136)),IF(AND(MONTH(C136)&gt;=6,MONTH(C136)&lt;=7),"Taken in June or July: expires Dec 31, retake by then.",""),IF(AND(B136&lt;&gt;"",C136="",D136=""),"Enter the completion date or the expiry from the profile.",IF(AND(OR(B136="USA Gymnastics membership",B136="USASF coach membership",B136="Concussion education (U201)",B136="Other"),D136=""),"Type the expiry date from the coach's profile into Expiry override.","")))</f>
        <v/>
      </c>
    </row>
    <row r="137">
      <c r="A137" s="11" t="n"/>
      <c r="B137" s="11" t="n"/>
      <c r="C137" s="15" t="n"/>
      <c r="D137" s="15" t="n"/>
      <c r="E137" s="13">
        <f>IF(OR(A137="",B137=""),"",IF(D137&lt;&gt;"",D137,IF(C137="","",IF(B137="U101: Safety &amp; Risk Management",DATE(IF(MONTH(C137)&gt;=8,YEAR(C137),YEAR(C137)-1)+4,7,31),IF(B137="U110: SafeSport Core Course",IF(AND(MONTH(C137)&gt;=6,MONTH(C137)&lt;=7),DATE(YEAR(C137),12,31),IF(MONTH(C137)&gt;=8,DATE(YEAR(C137)+1,7,31),DATE(YEAR(C137),7,31))),IF(OR(B137="Background check",B137="Pro First Aid (U107)"),EDATE(C137,24),IF(B137="USASF credential",EDATE(C137,60),IF(OR(B137="U100: Fundamentals of Gymnastics Instruction",B137="U112: Coaching and Control"),"No expiry",""))))))))</f>
        <v/>
      </c>
      <c r="F137" s="10">
        <f>IF(ISNUMBER(E137),E137-TODAY(),"")</f>
        <v/>
      </c>
      <c r="G137" s="10">
        <f>IF(OR(A137="",B137=""),"",IF(E137="No expiry","DONE",IF(NOT(ISNUMBER(E137)),"NEEDS DATE",IF(F137&lt;0,"EXPIRED",IF(F137&lt;=Settings!$B$6,"DUE SOON","CURRENT")))))</f>
        <v/>
      </c>
      <c r="H137" s="14">
        <f>IF(AND(B137="U110: SafeSport Core Course",ISNUMBER(C137)),IF(AND(MONTH(C137)&gt;=6,MONTH(C137)&lt;=7),"Taken in June or July: expires Dec 31, retake by then.",""),IF(AND(B137&lt;&gt;"",C137="",D137=""),"Enter the completion date or the expiry from the profile.",IF(AND(OR(B137="USA Gymnastics membership",B137="USASF coach membership",B137="Concussion education (U201)",B137="Other"),D137=""),"Type the expiry date from the coach's profile into Expiry override.","")))</f>
        <v/>
      </c>
    </row>
    <row r="138">
      <c r="A138" s="11" t="n"/>
      <c r="B138" s="11" t="n"/>
      <c r="C138" s="15" t="n"/>
      <c r="D138" s="15" t="n"/>
      <c r="E138" s="13">
        <f>IF(OR(A138="",B138=""),"",IF(D138&lt;&gt;"",D138,IF(C138="","",IF(B138="U101: Safety &amp; Risk Management",DATE(IF(MONTH(C138)&gt;=8,YEAR(C138),YEAR(C138)-1)+4,7,31),IF(B138="U110: SafeSport Core Course",IF(AND(MONTH(C138)&gt;=6,MONTH(C138)&lt;=7),DATE(YEAR(C138),12,31),IF(MONTH(C138)&gt;=8,DATE(YEAR(C138)+1,7,31),DATE(YEAR(C138),7,31))),IF(OR(B138="Background check",B138="Pro First Aid (U107)"),EDATE(C138,24),IF(B138="USASF credential",EDATE(C138,60),IF(OR(B138="U100: Fundamentals of Gymnastics Instruction",B138="U112: Coaching and Control"),"No expiry",""))))))))</f>
        <v/>
      </c>
      <c r="F138" s="10">
        <f>IF(ISNUMBER(E138),E138-TODAY(),"")</f>
        <v/>
      </c>
      <c r="G138" s="10">
        <f>IF(OR(A138="",B138=""),"",IF(E138="No expiry","DONE",IF(NOT(ISNUMBER(E138)),"NEEDS DATE",IF(F138&lt;0,"EXPIRED",IF(F138&lt;=Settings!$B$6,"DUE SOON","CURRENT")))))</f>
        <v/>
      </c>
      <c r="H138" s="14">
        <f>IF(AND(B138="U110: SafeSport Core Course",ISNUMBER(C138)),IF(AND(MONTH(C138)&gt;=6,MONTH(C138)&lt;=7),"Taken in June or July: expires Dec 31, retake by then.",""),IF(AND(B138&lt;&gt;"",C138="",D138=""),"Enter the completion date or the expiry from the profile.",IF(AND(OR(B138="USA Gymnastics membership",B138="USASF coach membership",B138="Concussion education (U201)",B138="Other"),D138=""),"Type the expiry date from the coach's profile into Expiry override.","")))</f>
        <v/>
      </c>
    </row>
    <row r="139">
      <c r="A139" s="11" t="n"/>
      <c r="B139" s="11" t="n"/>
      <c r="C139" s="15" t="n"/>
      <c r="D139" s="15" t="n"/>
      <c r="E139" s="13">
        <f>IF(OR(A139="",B139=""),"",IF(D139&lt;&gt;"",D139,IF(C139="","",IF(B139="U101: Safety &amp; Risk Management",DATE(IF(MONTH(C139)&gt;=8,YEAR(C139),YEAR(C139)-1)+4,7,31),IF(B139="U110: SafeSport Core Course",IF(AND(MONTH(C139)&gt;=6,MONTH(C139)&lt;=7),DATE(YEAR(C139),12,31),IF(MONTH(C139)&gt;=8,DATE(YEAR(C139)+1,7,31),DATE(YEAR(C139),7,31))),IF(OR(B139="Background check",B139="Pro First Aid (U107)"),EDATE(C139,24),IF(B139="USASF credential",EDATE(C139,60),IF(OR(B139="U100: Fundamentals of Gymnastics Instruction",B139="U112: Coaching and Control"),"No expiry",""))))))))</f>
        <v/>
      </c>
      <c r="F139" s="10">
        <f>IF(ISNUMBER(E139),E139-TODAY(),"")</f>
        <v/>
      </c>
      <c r="G139" s="10">
        <f>IF(OR(A139="",B139=""),"",IF(E139="No expiry","DONE",IF(NOT(ISNUMBER(E139)),"NEEDS DATE",IF(F139&lt;0,"EXPIRED",IF(F139&lt;=Settings!$B$6,"DUE SOON","CURRENT")))))</f>
        <v/>
      </c>
      <c r="H139" s="14">
        <f>IF(AND(B139="U110: SafeSport Core Course",ISNUMBER(C139)),IF(AND(MONTH(C139)&gt;=6,MONTH(C139)&lt;=7),"Taken in June or July: expires Dec 31, retake by then.",""),IF(AND(B139&lt;&gt;"",C139="",D139=""),"Enter the completion date or the expiry from the profile.",IF(AND(OR(B139="USA Gymnastics membership",B139="USASF coach membership",B139="Concussion education (U201)",B139="Other"),D139=""),"Type the expiry date from the coach's profile into Expiry override.","")))</f>
        <v/>
      </c>
    </row>
    <row r="140">
      <c r="A140" s="11" t="n"/>
      <c r="B140" s="11" t="n"/>
      <c r="C140" s="15" t="n"/>
      <c r="D140" s="15" t="n"/>
      <c r="E140" s="13">
        <f>IF(OR(A140="",B140=""),"",IF(D140&lt;&gt;"",D140,IF(C140="","",IF(B140="U101: Safety &amp; Risk Management",DATE(IF(MONTH(C140)&gt;=8,YEAR(C140),YEAR(C140)-1)+4,7,31),IF(B140="U110: SafeSport Core Course",IF(AND(MONTH(C140)&gt;=6,MONTH(C140)&lt;=7),DATE(YEAR(C140),12,31),IF(MONTH(C140)&gt;=8,DATE(YEAR(C140)+1,7,31),DATE(YEAR(C140),7,31))),IF(OR(B140="Background check",B140="Pro First Aid (U107)"),EDATE(C140,24),IF(B140="USASF credential",EDATE(C140,60),IF(OR(B140="U100: Fundamentals of Gymnastics Instruction",B140="U112: Coaching and Control"),"No expiry",""))))))))</f>
        <v/>
      </c>
      <c r="F140" s="10">
        <f>IF(ISNUMBER(E140),E140-TODAY(),"")</f>
        <v/>
      </c>
      <c r="G140" s="10">
        <f>IF(OR(A140="",B140=""),"",IF(E140="No expiry","DONE",IF(NOT(ISNUMBER(E140)),"NEEDS DATE",IF(F140&lt;0,"EXPIRED",IF(F140&lt;=Settings!$B$6,"DUE SOON","CURRENT")))))</f>
        <v/>
      </c>
      <c r="H140" s="14">
        <f>IF(AND(B140="U110: SafeSport Core Course",ISNUMBER(C140)),IF(AND(MONTH(C140)&gt;=6,MONTH(C140)&lt;=7),"Taken in June or July: expires Dec 31, retake by then.",""),IF(AND(B140&lt;&gt;"",C140="",D140=""),"Enter the completion date or the expiry from the profile.",IF(AND(OR(B140="USA Gymnastics membership",B140="USASF coach membership",B140="Concussion education (U201)",B140="Other"),D140=""),"Type the expiry date from the coach's profile into Expiry override.","")))</f>
        <v/>
      </c>
    </row>
    <row r="141">
      <c r="A141" s="11" t="n"/>
      <c r="B141" s="11" t="n"/>
      <c r="C141" s="15" t="n"/>
      <c r="D141" s="15" t="n"/>
      <c r="E141" s="13">
        <f>IF(OR(A141="",B141=""),"",IF(D141&lt;&gt;"",D141,IF(C141="","",IF(B141="U101: Safety &amp; Risk Management",DATE(IF(MONTH(C141)&gt;=8,YEAR(C141),YEAR(C141)-1)+4,7,31),IF(B141="U110: SafeSport Core Course",IF(AND(MONTH(C141)&gt;=6,MONTH(C141)&lt;=7),DATE(YEAR(C141),12,31),IF(MONTH(C141)&gt;=8,DATE(YEAR(C141)+1,7,31),DATE(YEAR(C141),7,31))),IF(OR(B141="Background check",B141="Pro First Aid (U107)"),EDATE(C141,24),IF(B141="USASF credential",EDATE(C141,60),IF(OR(B141="U100: Fundamentals of Gymnastics Instruction",B141="U112: Coaching and Control"),"No expiry",""))))))))</f>
        <v/>
      </c>
      <c r="F141" s="10">
        <f>IF(ISNUMBER(E141),E141-TODAY(),"")</f>
        <v/>
      </c>
      <c r="G141" s="10">
        <f>IF(OR(A141="",B141=""),"",IF(E141="No expiry","DONE",IF(NOT(ISNUMBER(E141)),"NEEDS DATE",IF(F141&lt;0,"EXPIRED",IF(F141&lt;=Settings!$B$6,"DUE SOON","CURRENT")))))</f>
        <v/>
      </c>
      <c r="H141" s="14">
        <f>IF(AND(B141="U110: SafeSport Core Course",ISNUMBER(C141)),IF(AND(MONTH(C141)&gt;=6,MONTH(C141)&lt;=7),"Taken in June or July: expires Dec 31, retake by then.",""),IF(AND(B141&lt;&gt;"",C141="",D141=""),"Enter the completion date or the expiry from the profile.",IF(AND(OR(B141="USA Gymnastics membership",B141="USASF coach membership",B141="Concussion education (U201)",B141="Other"),D141=""),"Type the expiry date from the coach's profile into Expiry override.","")))</f>
        <v/>
      </c>
    </row>
    <row r="142">
      <c r="A142" s="11" t="n"/>
      <c r="B142" s="11" t="n"/>
      <c r="C142" s="15" t="n"/>
      <c r="D142" s="15" t="n"/>
      <c r="E142" s="13">
        <f>IF(OR(A142="",B142=""),"",IF(D142&lt;&gt;"",D142,IF(C142="","",IF(B142="U101: Safety &amp; Risk Management",DATE(IF(MONTH(C142)&gt;=8,YEAR(C142),YEAR(C142)-1)+4,7,31),IF(B142="U110: SafeSport Core Course",IF(AND(MONTH(C142)&gt;=6,MONTH(C142)&lt;=7),DATE(YEAR(C142),12,31),IF(MONTH(C142)&gt;=8,DATE(YEAR(C142)+1,7,31),DATE(YEAR(C142),7,31))),IF(OR(B142="Background check",B142="Pro First Aid (U107)"),EDATE(C142,24),IF(B142="USASF credential",EDATE(C142,60),IF(OR(B142="U100: Fundamentals of Gymnastics Instruction",B142="U112: Coaching and Control"),"No expiry",""))))))))</f>
        <v/>
      </c>
      <c r="F142" s="10">
        <f>IF(ISNUMBER(E142),E142-TODAY(),"")</f>
        <v/>
      </c>
      <c r="G142" s="10">
        <f>IF(OR(A142="",B142=""),"",IF(E142="No expiry","DONE",IF(NOT(ISNUMBER(E142)),"NEEDS DATE",IF(F142&lt;0,"EXPIRED",IF(F142&lt;=Settings!$B$6,"DUE SOON","CURRENT")))))</f>
        <v/>
      </c>
      <c r="H142" s="14">
        <f>IF(AND(B142="U110: SafeSport Core Course",ISNUMBER(C142)),IF(AND(MONTH(C142)&gt;=6,MONTH(C142)&lt;=7),"Taken in June or July: expires Dec 31, retake by then.",""),IF(AND(B142&lt;&gt;"",C142="",D142=""),"Enter the completion date or the expiry from the profile.",IF(AND(OR(B142="USA Gymnastics membership",B142="USASF coach membership",B142="Concussion education (U201)",B142="Other"),D142=""),"Type the expiry date from the coach's profile into Expiry override.","")))</f>
        <v/>
      </c>
    </row>
    <row r="143">
      <c r="A143" s="11" t="n"/>
      <c r="B143" s="11" t="n"/>
      <c r="C143" s="15" t="n"/>
      <c r="D143" s="15" t="n"/>
      <c r="E143" s="13">
        <f>IF(OR(A143="",B143=""),"",IF(D143&lt;&gt;"",D143,IF(C143="","",IF(B143="U101: Safety &amp; Risk Management",DATE(IF(MONTH(C143)&gt;=8,YEAR(C143),YEAR(C143)-1)+4,7,31),IF(B143="U110: SafeSport Core Course",IF(AND(MONTH(C143)&gt;=6,MONTH(C143)&lt;=7),DATE(YEAR(C143),12,31),IF(MONTH(C143)&gt;=8,DATE(YEAR(C143)+1,7,31),DATE(YEAR(C143),7,31))),IF(OR(B143="Background check",B143="Pro First Aid (U107)"),EDATE(C143,24),IF(B143="USASF credential",EDATE(C143,60),IF(OR(B143="U100: Fundamentals of Gymnastics Instruction",B143="U112: Coaching and Control"),"No expiry",""))))))))</f>
        <v/>
      </c>
      <c r="F143" s="10">
        <f>IF(ISNUMBER(E143),E143-TODAY(),"")</f>
        <v/>
      </c>
      <c r="G143" s="10">
        <f>IF(OR(A143="",B143=""),"",IF(E143="No expiry","DONE",IF(NOT(ISNUMBER(E143)),"NEEDS DATE",IF(F143&lt;0,"EXPIRED",IF(F143&lt;=Settings!$B$6,"DUE SOON","CURRENT")))))</f>
        <v/>
      </c>
      <c r="H143" s="14">
        <f>IF(AND(B143="U110: SafeSport Core Course",ISNUMBER(C143)),IF(AND(MONTH(C143)&gt;=6,MONTH(C143)&lt;=7),"Taken in June or July: expires Dec 31, retake by then.",""),IF(AND(B143&lt;&gt;"",C143="",D143=""),"Enter the completion date or the expiry from the profile.",IF(AND(OR(B143="USA Gymnastics membership",B143="USASF coach membership",B143="Concussion education (U201)",B143="Other"),D143=""),"Type the expiry date from the coach's profile into Expiry override.","")))</f>
        <v/>
      </c>
    </row>
    <row r="144">
      <c r="A144" s="11" t="n"/>
      <c r="B144" s="11" t="n"/>
      <c r="C144" s="15" t="n"/>
      <c r="D144" s="15" t="n"/>
      <c r="E144" s="13">
        <f>IF(OR(A144="",B144=""),"",IF(D144&lt;&gt;"",D144,IF(C144="","",IF(B144="U101: Safety &amp; Risk Management",DATE(IF(MONTH(C144)&gt;=8,YEAR(C144),YEAR(C144)-1)+4,7,31),IF(B144="U110: SafeSport Core Course",IF(AND(MONTH(C144)&gt;=6,MONTH(C144)&lt;=7),DATE(YEAR(C144),12,31),IF(MONTH(C144)&gt;=8,DATE(YEAR(C144)+1,7,31),DATE(YEAR(C144),7,31))),IF(OR(B144="Background check",B144="Pro First Aid (U107)"),EDATE(C144,24),IF(B144="USASF credential",EDATE(C144,60),IF(OR(B144="U100: Fundamentals of Gymnastics Instruction",B144="U112: Coaching and Control"),"No expiry",""))))))))</f>
        <v/>
      </c>
      <c r="F144" s="10">
        <f>IF(ISNUMBER(E144),E144-TODAY(),"")</f>
        <v/>
      </c>
      <c r="G144" s="10">
        <f>IF(OR(A144="",B144=""),"",IF(E144="No expiry","DONE",IF(NOT(ISNUMBER(E144)),"NEEDS DATE",IF(F144&lt;0,"EXPIRED",IF(F144&lt;=Settings!$B$6,"DUE SOON","CURRENT")))))</f>
        <v/>
      </c>
      <c r="H144" s="14">
        <f>IF(AND(B144="U110: SafeSport Core Course",ISNUMBER(C144)),IF(AND(MONTH(C144)&gt;=6,MONTH(C144)&lt;=7),"Taken in June or July: expires Dec 31, retake by then.",""),IF(AND(B144&lt;&gt;"",C144="",D144=""),"Enter the completion date or the expiry from the profile.",IF(AND(OR(B144="USA Gymnastics membership",B144="USASF coach membership",B144="Concussion education (U201)",B144="Other"),D144=""),"Type the expiry date from the coach's profile into Expiry override.","")))</f>
        <v/>
      </c>
    </row>
    <row r="145">
      <c r="A145" s="11" t="n"/>
      <c r="B145" s="11" t="n"/>
      <c r="C145" s="15" t="n"/>
      <c r="D145" s="15" t="n"/>
      <c r="E145" s="13">
        <f>IF(OR(A145="",B145=""),"",IF(D145&lt;&gt;"",D145,IF(C145="","",IF(B145="U101: Safety &amp; Risk Management",DATE(IF(MONTH(C145)&gt;=8,YEAR(C145),YEAR(C145)-1)+4,7,31),IF(B145="U110: SafeSport Core Course",IF(AND(MONTH(C145)&gt;=6,MONTH(C145)&lt;=7),DATE(YEAR(C145),12,31),IF(MONTH(C145)&gt;=8,DATE(YEAR(C145)+1,7,31),DATE(YEAR(C145),7,31))),IF(OR(B145="Background check",B145="Pro First Aid (U107)"),EDATE(C145,24),IF(B145="USASF credential",EDATE(C145,60),IF(OR(B145="U100: Fundamentals of Gymnastics Instruction",B145="U112: Coaching and Control"),"No expiry",""))))))))</f>
        <v/>
      </c>
      <c r="F145" s="10">
        <f>IF(ISNUMBER(E145),E145-TODAY(),"")</f>
        <v/>
      </c>
      <c r="G145" s="10">
        <f>IF(OR(A145="",B145=""),"",IF(E145="No expiry","DONE",IF(NOT(ISNUMBER(E145)),"NEEDS DATE",IF(F145&lt;0,"EXPIRED",IF(F145&lt;=Settings!$B$6,"DUE SOON","CURRENT")))))</f>
        <v/>
      </c>
      <c r="H145" s="14">
        <f>IF(AND(B145="U110: SafeSport Core Course",ISNUMBER(C145)),IF(AND(MONTH(C145)&gt;=6,MONTH(C145)&lt;=7),"Taken in June or July: expires Dec 31, retake by then.",""),IF(AND(B145&lt;&gt;"",C145="",D145=""),"Enter the completion date or the expiry from the profile.",IF(AND(OR(B145="USA Gymnastics membership",B145="USASF coach membership",B145="Concussion education (U201)",B145="Other"),D145=""),"Type the expiry date from the coach's profile into Expiry override.","")))</f>
        <v/>
      </c>
    </row>
    <row r="146">
      <c r="A146" s="11" t="n"/>
      <c r="B146" s="11" t="n"/>
      <c r="C146" s="15" t="n"/>
      <c r="D146" s="15" t="n"/>
      <c r="E146" s="13">
        <f>IF(OR(A146="",B146=""),"",IF(D146&lt;&gt;"",D146,IF(C146="","",IF(B146="U101: Safety &amp; Risk Management",DATE(IF(MONTH(C146)&gt;=8,YEAR(C146),YEAR(C146)-1)+4,7,31),IF(B146="U110: SafeSport Core Course",IF(AND(MONTH(C146)&gt;=6,MONTH(C146)&lt;=7),DATE(YEAR(C146),12,31),IF(MONTH(C146)&gt;=8,DATE(YEAR(C146)+1,7,31),DATE(YEAR(C146),7,31))),IF(OR(B146="Background check",B146="Pro First Aid (U107)"),EDATE(C146,24),IF(B146="USASF credential",EDATE(C146,60),IF(OR(B146="U100: Fundamentals of Gymnastics Instruction",B146="U112: Coaching and Control"),"No expiry",""))))))))</f>
        <v/>
      </c>
      <c r="F146" s="10">
        <f>IF(ISNUMBER(E146),E146-TODAY(),"")</f>
        <v/>
      </c>
      <c r="G146" s="10">
        <f>IF(OR(A146="",B146=""),"",IF(E146="No expiry","DONE",IF(NOT(ISNUMBER(E146)),"NEEDS DATE",IF(F146&lt;0,"EXPIRED",IF(F146&lt;=Settings!$B$6,"DUE SOON","CURRENT")))))</f>
        <v/>
      </c>
      <c r="H146" s="14">
        <f>IF(AND(B146="U110: SafeSport Core Course",ISNUMBER(C146)),IF(AND(MONTH(C146)&gt;=6,MONTH(C146)&lt;=7),"Taken in June or July: expires Dec 31, retake by then.",""),IF(AND(B146&lt;&gt;"",C146="",D146=""),"Enter the completion date or the expiry from the profile.",IF(AND(OR(B146="USA Gymnastics membership",B146="USASF coach membership",B146="Concussion education (U201)",B146="Other"),D146=""),"Type the expiry date from the coach's profile into Expiry override.","")))</f>
        <v/>
      </c>
    </row>
    <row r="147">
      <c r="A147" s="11" t="n"/>
      <c r="B147" s="11" t="n"/>
      <c r="C147" s="15" t="n"/>
      <c r="D147" s="15" t="n"/>
      <c r="E147" s="13">
        <f>IF(OR(A147="",B147=""),"",IF(D147&lt;&gt;"",D147,IF(C147="","",IF(B147="U101: Safety &amp; Risk Management",DATE(IF(MONTH(C147)&gt;=8,YEAR(C147),YEAR(C147)-1)+4,7,31),IF(B147="U110: SafeSport Core Course",IF(AND(MONTH(C147)&gt;=6,MONTH(C147)&lt;=7),DATE(YEAR(C147),12,31),IF(MONTH(C147)&gt;=8,DATE(YEAR(C147)+1,7,31),DATE(YEAR(C147),7,31))),IF(OR(B147="Background check",B147="Pro First Aid (U107)"),EDATE(C147,24),IF(B147="USASF credential",EDATE(C147,60),IF(OR(B147="U100: Fundamentals of Gymnastics Instruction",B147="U112: Coaching and Control"),"No expiry",""))))))))</f>
        <v/>
      </c>
      <c r="F147" s="10">
        <f>IF(ISNUMBER(E147),E147-TODAY(),"")</f>
        <v/>
      </c>
      <c r="G147" s="10">
        <f>IF(OR(A147="",B147=""),"",IF(E147="No expiry","DONE",IF(NOT(ISNUMBER(E147)),"NEEDS DATE",IF(F147&lt;0,"EXPIRED",IF(F147&lt;=Settings!$B$6,"DUE SOON","CURRENT")))))</f>
        <v/>
      </c>
      <c r="H147" s="14">
        <f>IF(AND(B147="U110: SafeSport Core Course",ISNUMBER(C147)),IF(AND(MONTH(C147)&gt;=6,MONTH(C147)&lt;=7),"Taken in June or July: expires Dec 31, retake by then.",""),IF(AND(B147&lt;&gt;"",C147="",D147=""),"Enter the completion date or the expiry from the profile.",IF(AND(OR(B147="USA Gymnastics membership",B147="USASF coach membership",B147="Concussion education (U201)",B147="Other"),D147=""),"Type the expiry date from the coach's profile into Expiry override.","")))</f>
        <v/>
      </c>
    </row>
    <row r="148">
      <c r="A148" s="11" t="n"/>
      <c r="B148" s="11" t="n"/>
      <c r="C148" s="15" t="n"/>
      <c r="D148" s="15" t="n"/>
      <c r="E148" s="13">
        <f>IF(OR(A148="",B148=""),"",IF(D148&lt;&gt;"",D148,IF(C148="","",IF(B148="U101: Safety &amp; Risk Management",DATE(IF(MONTH(C148)&gt;=8,YEAR(C148),YEAR(C148)-1)+4,7,31),IF(B148="U110: SafeSport Core Course",IF(AND(MONTH(C148)&gt;=6,MONTH(C148)&lt;=7),DATE(YEAR(C148),12,31),IF(MONTH(C148)&gt;=8,DATE(YEAR(C148)+1,7,31),DATE(YEAR(C148),7,31))),IF(OR(B148="Background check",B148="Pro First Aid (U107)"),EDATE(C148,24),IF(B148="USASF credential",EDATE(C148,60),IF(OR(B148="U100: Fundamentals of Gymnastics Instruction",B148="U112: Coaching and Control"),"No expiry",""))))))))</f>
        <v/>
      </c>
      <c r="F148" s="10">
        <f>IF(ISNUMBER(E148),E148-TODAY(),"")</f>
        <v/>
      </c>
      <c r="G148" s="10">
        <f>IF(OR(A148="",B148=""),"",IF(E148="No expiry","DONE",IF(NOT(ISNUMBER(E148)),"NEEDS DATE",IF(F148&lt;0,"EXPIRED",IF(F148&lt;=Settings!$B$6,"DUE SOON","CURRENT")))))</f>
        <v/>
      </c>
      <c r="H148" s="14">
        <f>IF(AND(B148="U110: SafeSport Core Course",ISNUMBER(C148)),IF(AND(MONTH(C148)&gt;=6,MONTH(C148)&lt;=7),"Taken in June or July: expires Dec 31, retake by then.",""),IF(AND(B148&lt;&gt;"",C148="",D148=""),"Enter the completion date or the expiry from the profile.",IF(AND(OR(B148="USA Gymnastics membership",B148="USASF coach membership",B148="Concussion education (U201)",B148="Other"),D148=""),"Type the expiry date from the coach's profile into Expiry override.","")))</f>
        <v/>
      </c>
    </row>
    <row r="149">
      <c r="A149" s="11" t="n"/>
      <c r="B149" s="11" t="n"/>
      <c r="C149" s="15" t="n"/>
      <c r="D149" s="15" t="n"/>
      <c r="E149" s="13">
        <f>IF(OR(A149="",B149=""),"",IF(D149&lt;&gt;"",D149,IF(C149="","",IF(B149="U101: Safety &amp; Risk Management",DATE(IF(MONTH(C149)&gt;=8,YEAR(C149),YEAR(C149)-1)+4,7,31),IF(B149="U110: SafeSport Core Course",IF(AND(MONTH(C149)&gt;=6,MONTH(C149)&lt;=7),DATE(YEAR(C149),12,31),IF(MONTH(C149)&gt;=8,DATE(YEAR(C149)+1,7,31),DATE(YEAR(C149),7,31))),IF(OR(B149="Background check",B149="Pro First Aid (U107)"),EDATE(C149,24),IF(B149="USASF credential",EDATE(C149,60),IF(OR(B149="U100: Fundamentals of Gymnastics Instruction",B149="U112: Coaching and Control"),"No expiry",""))))))))</f>
        <v/>
      </c>
      <c r="F149" s="10">
        <f>IF(ISNUMBER(E149),E149-TODAY(),"")</f>
        <v/>
      </c>
      <c r="G149" s="10">
        <f>IF(OR(A149="",B149=""),"",IF(E149="No expiry","DONE",IF(NOT(ISNUMBER(E149)),"NEEDS DATE",IF(F149&lt;0,"EXPIRED",IF(F149&lt;=Settings!$B$6,"DUE SOON","CURRENT")))))</f>
        <v/>
      </c>
      <c r="H149" s="14">
        <f>IF(AND(B149="U110: SafeSport Core Course",ISNUMBER(C149)),IF(AND(MONTH(C149)&gt;=6,MONTH(C149)&lt;=7),"Taken in June or July: expires Dec 31, retake by then.",""),IF(AND(B149&lt;&gt;"",C149="",D149=""),"Enter the completion date or the expiry from the profile.",IF(AND(OR(B149="USA Gymnastics membership",B149="USASF coach membership",B149="Concussion education (U201)",B149="Other"),D149=""),"Type the expiry date from the coach's profile into Expiry override.","")))</f>
        <v/>
      </c>
    </row>
    <row r="150">
      <c r="A150" s="11" t="n"/>
      <c r="B150" s="11" t="n"/>
      <c r="C150" s="15" t="n"/>
      <c r="D150" s="15" t="n"/>
      <c r="E150" s="13">
        <f>IF(OR(A150="",B150=""),"",IF(D150&lt;&gt;"",D150,IF(C150="","",IF(B150="U101: Safety &amp; Risk Management",DATE(IF(MONTH(C150)&gt;=8,YEAR(C150),YEAR(C150)-1)+4,7,31),IF(B150="U110: SafeSport Core Course",IF(AND(MONTH(C150)&gt;=6,MONTH(C150)&lt;=7),DATE(YEAR(C150),12,31),IF(MONTH(C150)&gt;=8,DATE(YEAR(C150)+1,7,31),DATE(YEAR(C150),7,31))),IF(OR(B150="Background check",B150="Pro First Aid (U107)"),EDATE(C150,24),IF(B150="USASF credential",EDATE(C150,60),IF(OR(B150="U100: Fundamentals of Gymnastics Instruction",B150="U112: Coaching and Control"),"No expiry",""))))))))</f>
        <v/>
      </c>
      <c r="F150" s="10">
        <f>IF(ISNUMBER(E150),E150-TODAY(),"")</f>
        <v/>
      </c>
      <c r="G150" s="10">
        <f>IF(OR(A150="",B150=""),"",IF(E150="No expiry","DONE",IF(NOT(ISNUMBER(E150)),"NEEDS DATE",IF(F150&lt;0,"EXPIRED",IF(F150&lt;=Settings!$B$6,"DUE SOON","CURRENT")))))</f>
        <v/>
      </c>
      <c r="H150" s="14">
        <f>IF(AND(B150="U110: SafeSport Core Course",ISNUMBER(C150)),IF(AND(MONTH(C150)&gt;=6,MONTH(C150)&lt;=7),"Taken in June or July: expires Dec 31, retake by then.",""),IF(AND(B150&lt;&gt;"",C150="",D150=""),"Enter the completion date or the expiry from the profile.",IF(AND(OR(B150="USA Gymnastics membership",B150="USASF coach membership",B150="Concussion education (U201)",B150="Other"),D150=""),"Type the expiry date from the coach's profile into Expiry override.","")))</f>
        <v/>
      </c>
    </row>
    <row r="151">
      <c r="A151" s="11" t="n"/>
      <c r="B151" s="11" t="n"/>
      <c r="C151" s="15" t="n"/>
      <c r="D151" s="15" t="n"/>
      <c r="E151" s="13">
        <f>IF(OR(A151="",B151=""),"",IF(D151&lt;&gt;"",D151,IF(C151="","",IF(B151="U101: Safety &amp; Risk Management",DATE(IF(MONTH(C151)&gt;=8,YEAR(C151),YEAR(C151)-1)+4,7,31),IF(B151="U110: SafeSport Core Course",IF(AND(MONTH(C151)&gt;=6,MONTH(C151)&lt;=7),DATE(YEAR(C151),12,31),IF(MONTH(C151)&gt;=8,DATE(YEAR(C151)+1,7,31),DATE(YEAR(C151),7,31))),IF(OR(B151="Background check",B151="Pro First Aid (U107)"),EDATE(C151,24),IF(B151="USASF credential",EDATE(C151,60),IF(OR(B151="U100: Fundamentals of Gymnastics Instruction",B151="U112: Coaching and Control"),"No expiry",""))))))))</f>
        <v/>
      </c>
      <c r="F151" s="10">
        <f>IF(ISNUMBER(E151),E151-TODAY(),"")</f>
        <v/>
      </c>
      <c r="G151" s="10">
        <f>IF(OR(A151="",B151=""),"",IF(E151="No expiry","DONE",IF(NOT(ISNUMBER(E151)),"NEEDS DATE",IF(F151&lt;0,"EXPIRED",IF(F151&lt;=Settings!$B$6,"DUE SOON","CURRENT")))))</f>
        <v/>
      </c>
      <c r="H151" s="14">
        <f>IF(AND(B151="U110: SafeSport Core Course",ISNUMBER(C151)),IF(AND(MONTH(C151)&gt;=6,MONTH(C151)&lt;=7),"Taken in June or July: expires Dec 31, retake by then.",""),IF(AND(B151&lt;&gt;"",C151="",D151=""),"Enter the completion date or the expiry from the profile.",IF(AND(OR(B151="USA Gymnastics membership",B151="USASF coach membership",B151="Concussion education (U201)",B151="Other"),D151=""),"Type the expiry date from the coach's profile into Expiry override.","")))</f>
        <v/>
      </c>
    </row>
    <row r="152">
      <c r="A152" s="11" t="n"/>
      <c r="B152" s="11" t="n"/>
      <c r="C152" s="15" t="n"/>
      <c r="D152" s="15" t="n"/>
      <c r="E152" s="13">
        <f>IF(OR(A152="",B152=""),"",IF(D152&lt;&gt;"",D152,IF(C152="","",IF(B152="U101: Safety &amp; Risk Management",DATE(IF(MONTH(C152)&gt;=8,YEAR(C152),YEAR(C152)-1)+4,7,31),IF(B152="U110: SafeSport Core Course",IF(AND(MONTH(C152)&gt;=6,MONTH(C152)&lt;=7),DATE(YEAR(C152),12,31),IF(MONTH(C152)&gt;=8,DATE(YEAR(C152)+1,7,31),DATE(YEAR(C152),7,31))),IF(OR(B152="Background check",B152="Pro First Aid (U107)"),EDATE(C152,24),IF(B152="USASF credential",EDATE(C152,60),IF(OR(B152="U100: Fundamentals of Gymnastics Instruction",B152="U112: Coaching and Control"),"No expiry",""))))))))</f>
        <v/>
      </c>
      <c r="F152" s="10">
        <f>IF(ISNUMBER(E152),E152-TODAY(),"")</f>
        <v/>
      </c>
      <c r="G152" s="10">
        <f>IF(OR(A152="",B152=""),"",IF(E152="No expiry","DONE",IF(NOT(ISNUMBER(E152)),"NEEDS DATE",IF(F152&lt;0,"EXPIRED",IF(F152&lt;=Settings!$B$6,"DUE SOON","CURRENT")))))</f>
        <v/>
      </c>
      <c r="H152" s="14">
        <f>IF(AND(B152="U110: SafeSport Core Course",ISNUMBER(C152)),IF(AND(MONTH(C152)&gt;=6,MONTH(C152)&lt;=7),"Taken in June or July: expires Dec 31, retake by then.",""),IF(AND(B152&lt;&gt;"",C152="",D152=""),"Enter the completion date or the expiry from the profile.",IF(AND(OR(B152="USA Gymnastics membership",B152="USASF coach membership",B152="Concussion education (U201)",B152="Other"),D152=""),"Type the expiry date from the coach's profile into Expiry override.","")))</f>
        <v/>
      </c>
    </row>
    <row r="153">
      <c r="A153" s="11" t="n"/>
      <c r="B153" s="11" t="n"/>
      <c r="C153" s="15" t="n"/>
      <c r="D153" s="15" t="n"/>
      <c r="E153" s="13">
        <f>IF(OR(A153="",B153=""),"",IF(D153&lt;&gt;"",D153,IF(C153="","",IF(B153="U101: Safety &amp; Risk Management",DATE(IF(MONTH(C153)&gt;=8,YEAR(C153),YEAR(C153)-1)+4,7,31),IF(B153="U110: SafeSport Core Course",IF(AND(MONTH(C153)&gt;=6,MONTH(C153)&lt;=7),DATE(YEAR(C153),12,31),IF(MONTH(C153)&gt;=8,DATE(YEAR(C153)+1,7,31),DATE(YEAR(C153),7,31))),IF(OR(B153="Background check",B153="Pro First Aid (U107)"),EDATE(C153,24),IF(B153="USASF credential",EDATE(C153,60),IF(OR(B153="U100: Fundamentals of Gymnastics Instruction",B153="U112: Coaching and Control"),"No expiry",""))))))))</f>
        <v/>
      </c>
      <c r="F153" s="10">
        <f>IF(ISNUMBER(E153),E153-TODAY(),"")</f>
        <v/>
      </c>
      <c r="G153" s="10">
        <f>IF(OR(A153="",B153=""),"",IF(E153="No expiry","DONE",IF(NOT(ISNUMBER(E153)),"NEEDS DATE",IF(F153&lt;0,"EXPIRED",IF(F153&lt;=Settings!$B$6,"DUE SOON","CURRENT")))))</f>
        <v/>
      </c>
      <c r="H153" s="14">
        <f>IF(AND(B153="U110: SafeSport Core Course",ISNUMBER(C153)),IF(AND(MONTH(C153)&gt;=6,MONTH(C153)&lt;=7),"Taken in June or July: expires Dec 31, retake by then.",""),IF(AND(B153&lt;&gt;"",C153="",D153=""),"Enter the completion date or the expiry from the profile.",IF(AND(OR(B153="USA Gymnastics membership",B153="USASF coach membership",B153="Concussion education (U201)",B153="Other"),D153=""),"Type the expiry date from the coach's profile into Expiry override.","")))</f>
        <v/>
      </c>
    </row>
    <row r="154">
      <c r="A154" s="11" t="n"/>
      <c r="B154" s="11" t="n"/>
      <c r="C154" s="15" t="n"/>
      <c r="D154" s="15" t="n"/>
      <c r="E154" s="13">
        <f>IF(OR(A154="",B154=""),"",IF(D154&lt;&gt;"",D154,IF(C154="","",IF(B154="U101: Safety &amp; Risk Management",DATE(IF(MONTH(C154)&gt;=8,YEAR(C154),YEAR(C154)-1)+4,7,31),IF(B154="U110: SafeSport Core Course",IF(AND(MONTH(C154)&gt;=6,MONTH(C154)&lt;=7),DATE(YEAR(C154),12,31),IF(MONTH(C154)&gt;=8,DATE(YEAR(C154)+1,7,31),DATE(YEAR(C154),7,31))),IF(OR(B154="Background check",B154="Pro First Aid (U107)"),EDATE(C154,24),IF(B154="USASF credential",EDATE(C154,60),IF(OR(B154="U100: Fundamentals of Gymnastics Instruction",B154="U112: Coaching and Control"),"No expiry",""))))))))</f>
        <v/>
      </c>
      <c r="F154" s="10">
        <f>IF(ISNUMBER(E154),E154-TODAY(),"")</f>
        <v/>
      </c>
      <c r="G154" s="10">
        <f>IF(OR(A154="",B154=""),"",IF(E154="No expiry","DONE",IF(NOT(ISNUMBER(E154)),"NEEDS DATE",IF(F154&lt;0,"EXPIRED",IF(F154&lt;=Settings!$B$6,"DUE SOON","CURRENT")))))</f>
        <v/>
      </c>
      <c r="H154" s="14">
        <f>IF(AND(B154="U110: SafeSport Core Course",ISNUMBER(C154)),IF(AND(MONTH(C154)&gt;=6,MONTH(C154)&lt;=7),"Taken in June or July: expires Dec 31, retake by then.",""),IF(AND(B154&lt;&gt;"",C154="",D154=""),"Enter the completion date or the expiry from the profile.",IF(AND(OR(B154="USA Gymnastics membership",B154="USASF coach membership",B154="Concussion education (U201)",B154="Other"),D154=""),"Type the expiry date from the coach's profile into Expiry override.","")))</f>
        <v/>
      </c>
    </row>
    <row r="155">
      <c r="A155" s="11" t="n"/>
      <c r="B155" s="11" t="n"/>
      <c r="C155" s="15" t="n"/>
      <c r="D155" s="15" t="n"/>
      <c r="E155" s="13">
        <f>IF(OR(A155="",B155=""),"",IF(D155&lt;&gt;"",D155,IF(C155="","",IF(B155="U101: Safety &amp; Risk Management",DATE(IF(MONTH(C155)&gt;=8,YEAR(C155),YEAR(C155)-1)+4,7,31),IF(B155="U110: SafeSport Core Course",IF(AND(MONTH(C155)&gt;=6,MONTH(C155)&lt;=7),DATE(YEAR(C155),12,31),IF(MONTH(C155)&gt;=8,DATE(YEAR(C155)+1,7,31),DATE(YEAR(C155),7,31))),IF(OR(B155="Background check",B155="Pro First Aid (U107)"),EDATE(C155,24),IF(B155="USASF credential",EDATE(C155,60),IF(OR(B155="U100: Fundamentals of Gymnastics Instruction",B155="U112: Coaching and Control"),"No expiry",""))))))))</f>
        <v/>
      </c>
      <c r="F155" s="10">
        <f>IF(ISNUMBER(E155),E155-TODAY(),"")</f>
        <v/>
      </c>
      <c r="G155" s="10">
        <f>IF(OR(A155="",B155=""),"",IF(E155="No expiry","DONE",IF(NOT(ISNUMBER(E155)),"NEEDS DATE",IF(F155&lt;0,"EXPIRED",IF(F155&lt;=Settings!$B$6,"DUE SOON","CURRENT")))))</f>
        <v/>
      </c>
      <c r="H155" s="14">
        <f>IF(AND(B155="U110: SafeSport Core Course",ISNUMBER(C155)),IF(AND(MONTH(C155)&gt;=6,MONTH(C155)&lt;=7),"Taken in June or July: expires Dec 31, retake by then.",""),IF(AND(B155&lt;&gt;"",C155="",D155=""),"Enter the completion date or the expiry from the profile.",IF(AND(OR(B155="USA Gymnastics membership",B155="USASF coach membership",B155="Concussion education (U201)",B155="Other"),D155=""),"Type the expiry date from the coach's profile into Expiry override.","")))</f>
        <v/>
      </c>
    </row>
    <row r="156">
      <c r="A156" s="11" t="n"/>
      <c r="B156" s="11" t="n"/>
      <c r="C156" s="15" t="n"/>
      <c r="D156" s="15" t="n"/>
      <c r="E156" s="13">
        <f>IF(OR(A156="",B156=""),"",IF(D156&lt;&gt;"",D156,IF(C156="","",IF(B156="U101: Safety &amp; Risk Management",DATE(IF(MONTH(C156)&gt;=8,YEAR(C156),YEAR(C156)-1)+4,7,31),IF(B156="U110: SafeSport Core Course",IF(AND(MONTH(C156)&gt;=6,MONTH(C156)&lt;=7),DATE(YEAR(C156),12,31),IF(MONTH(C156)&gt;=8,DATE(YEAR(C156)+1,7,31),DATE(YEAR(C156),7,31))),IF(OR(B156="Background check",B156="Pro First Aid (U107)"),EDATE(C156,24),IF(B156="USASF credential",EDATE(C156,60),IF(OR(B156="U100: Fundamentals of Gymnastics Instruction",B156="U112: Coaching and Control"),"No expiry",""))))))))</f>
        <v/>
      </c>
      <c r="F156" s="10">
        <f>IF(ISNUMBER(E156),E156-TODAY(),"")</f>
        <v/>
      </c>
      <c r="G156" s="10">
        <f>IF(OR(A156="",B156=""),"",IF(E156="No expiry","DONE",IF(NOT(ISNUMBER(E156)),"NEEDS DATE",IF(F156&lt;0,"EXPIRED",IF(F156&lt;=Settings!$B$6,"DUE SOON","CURRENT")))))</f>
        <v/>
      </c>
      <c r="H156" s="14">
        <f>IF(AND(B156="U110: SafeSport Core Course",ISNUMBER(C156)),IF(AND(MONTH(C156)&gt;=6,MONTH(C156)&lt;=7),"Taken in June or July: expires Dec 31, retake by then.",""),IF(AND(B156&lt;&gt;"",C156="",D156=""),"Enter the completion date or the expiry from the profile.",IF(AND(OR(B156="USA Gymnastics membership",B156="USASF coach membership",B156="Concussion education (U201)",B156="Other"),D156=""),"Type the expiry date from the coach's profile into Expiry override.","")))</f>
        <v/>
      </c>
    </row>
    <row r="157">
      <c r="A157" s="11" t="n"/>
      <c r="B157" s="11" t="n"/>
      <c r="C157" s="15" t="n"/>
      <c r="D157" s="15" t="n"/>
      <c r="E157" s="13">
        <f>IF(OR(A157="",B157=""),"",IF(D157&lt;&gt;"",D157,IF(C157="","",IF(B157="U101: Safety &amp; Risk Management",DATE(IF(MONTH(C157)&gt;=8,YEAR(C157),YEAR(C157)-1)+4,7,31),IF(B157="U110: SafeSport Core Course",IF(AND(MONTH(C157)&gt;=6,MONTH(C157)&lt;=7),DATE(YEAR(C157),12,31),IF(MONTH(C157)&gt;=8,DATE(YEAR(C157)+1,7,31),DATE(YEAR(C157),7,31))),IF(OR(B157="Background check",B157="Pro First Aid (U107)"),EDATE(C157,24),IF(B157="USASF credential",EDATE(C157,60),IF(OR(B157="U100: Fundamentals of Gymnastics Instruction",B157="U112: Coaching and Control"),"No expiry",""))))))))</f>
        <v/>
      </c>
      <c r="F157" s="10">
        <f>IF(ISNUMBER(E157),E157-TODAY(),"")</f>
        <v/>
      </c>
      <c r="G157" s="10">
        <f>IF(OR(A157="",B157=""),"",IF(E157="No expiry","DONE",IF(NOT(ISNUMBER(E157)),"NEEDS DATE",IF(F157&lt;0,"EXPIRED",IF(F157&lt;=Settings!$B$6,"DUE SOON","CURRENT")))))</f>
        <v/>
      </c>
      <c r="H157" s="14">
        <f>IF(AND(B157="U110: SafeSport Core Course",ISNUMBER(C157)),IF(AND(MONTH(C157)&gt;=6,MONTH(C157)&lt;=7),"Taken in June or July: expires Dec 31, retake by then.",""),IF(AND(B157&lt;&gt;"",C157="",D157=""),"Enter the completion date or the expiry from the profile.",IF(AND(OR(B157="USA Gymnastics membership",B157="USASF coach membership",B157="Concussion education (U201)",B157="Other"),D157=""),"Type the expiry date from the coach's profile into Expiry override.","")))</f>
        <v/>
      </c>
    </row>
    <row r="158">
      <c r="A158" s="11" t="n"/>
      <c r="B158" s="11" t="n"/>
      <c r="C158" s="15" t="n"/>
      <c r="D158" s="15" t="n"/>
      <c r="E158" s="13">
        <f>IF(OR(A158="",B158=""),"",IF(D158&lt;&gt;"",D158,IF(C158="","",IF(B158="U101: Safety &amp; Risk Management",DATE(IF(MONTH(C158)&gt;=8,YEAR(C158),YEAR(C158)-1)+4,7,31),IF(B158="U110: SafeSport Core Course",IF(AND(MONTH(C158)&gt;=6,MONTH(C158)&lt;=7),DATE(YEAR(C158),12,31),IF(MONTH(C158)&gt;=8,DATE(YEAR(C158)+1,7,31),DATE(YEAR(C158),7,31))),IF(OR(B158="Background check",B158="Pro First Aid (U107)"),EDATE(C158,24),IF(B158="USASF credential",EDATE(C158,60),IF(OR(B158="U100: Fundamentals of Gymnastics Instruction",B158="U112: Coaching and Control"),"No expiry",""))))))))</f>
        <v/>
      </c>
      <c r="F158" s="10">
        <f>IF(ISNUMBER(E158),E158-TODAY(),"")</f>
        <v/>
      </c>
      <c r="G158" s="10">
        <f>IF(OR(A158="",B158=""),"",IF(E158="No expiry","DONE",IF(NOT(ISNUMBER(E158)),"NEEDS DATE",IF(F158&lt;0,"EXPIRED",IF(F158&lt;=Settings!$B$6,"DUE SOON","CURRENT")))))</f>
        <v/>
      </c>
      <c r="H158" s="14">
        <f>IF(AND(B158="U110: SafeSport Core Course",ISNUMBER(C158)),IF(AND(MONTH(C158)&gt;=6,MONTH(C158)&lt;=7),"Taken in June or July: expires Dec 31, retake by then.",""),IF(AND(B158&lt;&gt;"",C158="",D158=""),"Enter the completion date or the expiry from the profile.",IF(AND(OR(B158="USA Gymnastics membership",B158="USASF coach membership",B158="Concussion education (U201)",B158="Other"),D158=""),"Type the expiry date from the coach's profile into Expiry override.","")))</f>
        <v/>
      </c>
    </row>
    <row r="159">
      <c r="A159" s="11" t="n"/>
      <c r="B159" s="11" t="n"/>
      <c r="C159" s="15" t="n"/>
      <c r="D159" s="15" t="n"/>
      <c r="E159" s="13">
        <f>IF(OR(A159="",B159=""),"",IF(D159&lt;&gt;"",D159,IF(C159="","",IF(B159="U101: Safety &amp; Risk Management",DATE(IF(MONTH(C159)&gt;=8,YEAR(C159),YEAR(C159)-1)+4,7,31),IF(B159="U110: SafeSport Core Course",IF(AND(MONTH(C159)&gt;=6,MONTH(C159)&lt;=7),DATE(YEAR(C159),12,31),IF(MONTH(C159)&gt;=8,DATE(YEAR(C159)+1,7,31),DATE(YEAR(C159),7,31))),IF(OR(B159="Background check",B159="Pro First Aid (U107)"),EDATE(C159,24),IF(B159="USASF credential",EDATE(C159,60),IF(OR(B159="U100: Fundamentals of Gymnastics Instruction",B159="U112: Coaching and Control"),"No expiry",""))))))))</f>
        <v/>
      </c>
      <c r="F159" s="10">
        <f>IF(ISNUMBER(E159),E159-TODAY(),"")</f>
        <v/>
      </c>
      <c r="G159" s="10">
        <f>IF(OR(A159="",B159=""),"",IF(E159="No expiry","DONE",IF(NOT(ISNUMBER(E159)),"NEEDS DATE",IF(F159&lt;0,"EXPIRED",IF(F159&lt;=Settings!$B$6,"DUE SOON","CURRENT")))))</f>
        <v/>
      </c>
      <c r="H159" s="14">
        <f>IF(AND(B159="U110: SafeSport Core Course",ISNUMBER(C159)),IF(AND(MONTH(C159)&gt;=6,MONTH(C159)&lt;=7),"Taken in June or July: expires Dec 31, retake by then.",""),IF(AND(B159&lt;&gt;"",C159="",D159=""),"Enter the completion date or the expiry from the profile.",IF(AND(OR(B159="USA Gymnastics membership",B159="USASF coach membership",B159="Concussion education (U201)",B159="Other"),D159=""),"Type the expiry date from the coach's profile into Expiry override.","")))</f>
        <v/>
      </c>
    </row>
    <row r="160">
      <c r="A160" s="11" t="n"/>
      <c r="B160" s="11" t="n"/>
      <c r="C160" s="15" t="n"/>
      <c r="D160" s="15" t="n"/>
      <c r="E160" s="13">
        <f>IF(OR(A160="",B160=""),"",IF(D160&lt;&gt;"",D160,IF(C160="","",IF(B160="U101: Safety &amp; Risk Management",DATE(IF(MONTH(C160)&gt;=8,YEAR(C160),YEAR(C160)-1)+4,7,31),IF(B160="U110: SafeSport Core Course",IF(AND(MONTH(C160)&gt;=6,MONTH(C160)&lt;=7),DATE(YEAR(C160),12,31),IF(MONTH(C160)&gt;=8,DATE(YEAR(C160)+1,7,31),DATE(YEAR(C160),7,31))),IF(OR(B160="Background check",B160="Pro First Aid (U107)"),EDATE(C160,24),IF(B160="USASF credential",EDATE(C160,60),IF(OR(B160="U100: Fundamentals of Gymnastics Instruction",B160="U112: Coaching and Control"),"No expiry",""))))))))</f>
        <v/>
      </c>
      <c r="F160" s="10">
        <f>IF(ISNUMBER(E160),E160-TODAY(),"")</f>
        <v/>
      </c>
      <c r="G160" s="10">
        <f>IF(OR(A160="",B160=""),"",IF(E160="No expiry","DONE",IF(NOT(ISNUMBER(E160)),"NEEDS DATE",IF(F160&lt;0,"EXPIRED",IF(F160&lt;=Settings!$B$6,"DUE SOON","CURRENT")))))</f>
        <v/>
      </c>
      <c r="H160" s="14">
        <f>IF(AND(B160="U110: SafeSport Core Course",ISNUMBER(C160)),IF(AND(MONTH(C160)&gt;=6,MONTH(C160)&lt;=7),"Taken in June or July: expires Dec 31, retake by then.",""),IF(AND(B160&lt;&gt;"",C160="",D160=""),"Enter the completion date or the expiry from the profile.",IF(AND(OR(B160="USA Gymnastics membership",B160="USASF coach membership",B160="Concussion education (U201)",B160="Other"),D160=""),"Type the expiry date from the coach's profile into Expiry override.","")))</f>
        <v/>
      </c>
    </row>
    <row r="161">
      <c r="A161" s="11" t="n"/>
      <c r="B161" s="11" t="n"/>
      <c r="C161" s="15" t="n"/>
      <c r="D161" s="15" t="n"/>
      <c r="E161" s="13">
        <f>IF(OR(A161="",B161=""),"",IF(D161&lt;&gt;"",D161,IF(C161="","",IF(B161="U101: Safety &amp; Risk Management",DATE(IF(MONTH(C161)&gt;=8,YEAR(C161),YEAR(C161)-1)+4,7,31),IF(B161="U110: SafeSport Core Course",IF(AND(MONTH(C161)&gt;=6,MONTH(C161)&lt;=7),DATE(YEAR(C161),12,31),IF(MONTH(C161)&gt;=8,DATE(YEAR(C161)+1,7,31),DATE(YEAR(C161),7,31))),IF(OR(B161="Background check",B161="Pro First Aid (U107)"),EDATE(C161,24),IF(B161="USASF credential",EDATE(C161,60),IF(OR(B161="U100: Fundamentals of Gymnastics Instruction",B161="U112: Coaching and Control"),"No expiry",""))))))))</f>
        <v/>
      </c>
      <c r="F161" s="10">
        <f>IF(ISNUMBER(E161),E161-TODAY(),"")</f>
        <v/>
      </c>
      <c r="G161" s="10">
        <f>IF(OR(A161="",B161=""),"",IF(E161="No expiry","DONE",IF(NOT(ISNUMBER(E161)),"NEEDS DATE",IF(F161&lt;0,"EXPIRED",IF(F161&lt;=Settings!$B$6,"DUE SOON","CURRENT")))))</f>
        <v/>
      </c>
      <c r="H161" s="14">
        <f>IF(AND(B161="U110: SafeSport Core Course",ISNUMBER(C161)),IF(AND(MONTH(C161)&gt;=6,MONTH(C161)&lt;=7),"Taken in June or July: expires Dec 31, retake by then.",""),IF(AND(B161&lt;&gt;"",C161="",D161=""),"Enter the completion date or the expiry from the profile.",IF(AND(OR(B161="USA Gymnastics membership",B161="USASF coach membership",B161="Concussion education (U201)",B161="Other"),D161=""),"Type the expiry date from the coach's profile into Expiry override.","")))</f>
        <v/>
      </c>
    </row>
    <row r="162">
      <c r="A162" s="11" t="n"/>
      <c r="B162" s="11" t="n"/>
      <c r="C162" s="15" t="n"/>
      <c r="D162" s="15" t="n"/>
      <c r="E162" s="13">
        <f>IF(OR(A162="",B162=""),"",IF(D162&lt;&gt;"",D162,IF(C162="","",IF(B162="U101: Safety &amp; Risk Management",DATE(IF(MONTH(C162)&gt;=8,YEAR(C162),YEAR(C162)-1)+4,7,31),IF(B162="U110: SafeSport Core Course",IF(AND(MONTH(C162)&gt;=6,MONTH(C162)&lt;=7),DATE(YEAR(C162),12,31),IF(MONTH(C162)&gt;=8,DATE(YEAR(C162)+1,7,31),DATE(YEAR(C162),7,31))),IF(OR(B162="Background check",B162="Pro First Aid (U107)"),EDATE(C162,24),IF(B162="USASF credential",EDATE(C162,60),IF(OR(B162="U100: Fundamentals of Gymnastics Instruction",B162="U112: Coaching and Control"),"No expiry",""))))))))</f>
        <v/>
      </c>
      <c r="F162" s="10">
        <f>IF(ISNUMBER(E162),E162-TODAY(),"")</f>
        <v/>
      </c>
      <c r="G162" s="10">
        <f>IF(OR(A162="",B162=""),"",IF(E162="No expiry","DONE",IF(NOT(ISNUMBER(E162)),"NEEDS DATE",IF(F162&lt;0,"EXPIRED",IF(F162&lt;=Settings!$B$6,"DUE SOON","CURRENT")))))</f>
        <v/>
      </c>
      <c r="H162" s="14">
        <f>IF(AND(B162="U110: SafeSport Core Course",ISNUMBER(C162)),IF(AND(MONTH(C162)&gt;=6,MONTH(C162)&lt;=7),"Taken in June or July: expires Dec 31, retake by then.",""),IF(AND(B162&lt;&gt;"",C162="",D162=""),"Enter the completion date or the expiry from the profile.",IF(AND(OR(B162="USA Gymnastics membership",B162="USASF coach membership",B162="Concussion education (U201)",B162="Other"),D162=""),"Type the expiry date from the coach's profile into Expiry override.","")))</f>
        <v/>
      </c>
    </row>
    <row r="163">
      <c r="A163" s="11" t="n"/>
      <c r="B163" s="11" t="n"/>
      <c r="C163" s="15" t="n"/>
      <c r="D163" s="15" t="n"/>
      <c r="E163" s="13">
        <f>IF(OR(A163="",B163=""),"",IF(D163&lt;&gt;"",D163,IF(C163="","",IF(B163="U101: Safety &amp; Risk Management",DATE(IF(MONTH(C163)&gt;=8,YEAR(C163),YEAR(C163)-1)+4,7,31),IF(B163="U110: SafeSport Core Course",IF(AND(MONTH(C163)&gt;=6,MONTH(C163)&lt;=7),DATE(YEAR(C163),12,31),IF(MONTH(C163)&gt;=8,DATE(YEAR(C163)+1,7,31),DATE(YEAR(C163),7,31))),IF(OR(B163="Background check",B163="Pro First Aid (U107)"),EDATE(C163,24),IF(B163="USASF credential",EDATE(C163,60),IF(OR(B163="U100: Fundamentals of Gymnastics Instruction",B163="U112: Coaching and Control"),"No expiry",""))))))))</f>
        <v/>
      </c>
      <c r="F163" s="10">
        <f>IF(ISNUMBER(E163),E163-TODAY(),"")</f>
        <v/>
      </c>
      <c r="G163" s="10">
        <f>IF(OR(A163="",B163=""),"",IF(E163="No expiry","DONE",IF(NOT(ISNUMBER(E163)),"NEEDS DATE",IF(F163&lt;0,"EXPIRED",IF(F163&lt;=Settings!$B$6,"DUE SOON","CURRENT")))))</f>
        <v/>
      </c>
      <c r="H163" s="14">
        <f>IF(AND(B163="U110: SafeSport Core Course",ISNUMBER(C163)),IF(AND(MONTH(C163)&gt;=6,MONTH(C163)&lt;=7),"Taken in June or July: expires Dec 31, retake by then.",""),IF(AND(B163&lt;&gt;"",C163="",D163=""),"Enter the completion date or the expiry from the profile.",IF(AND(OR(B163="USA Gymnastics membership",B163="USASF coach membership",B163="Concussion education (U201)",B163="Other"),D163=""),"Type the expiry date from the coach's profile into Expiry override.","")))</f>
        <v/>
      </c>
    </row>
    <row r="164">
      <c r="A164" s="11" t="n"/>
      <c r="B164" s="11" t="n"/>
      <c r="C164" s="15" t="n"/>
      <c r="D164" s="15" t="n"/>
      <c r="E164" s="13">
        <f>IF(OR(A164="",B164=""),"",IF(D164&lt;&gt;"",D164,IF(C164="","",IF(B164="U101: Safety &amp; Risk Management",DATE(IF(MONTH(C164)&gt;=8,YEAR(C164),YEAR(C164)-1)+4,7,31),IF(B164="U110: SafeSport Core Course",IF(AND(MONTH(C164)&gt;=6,MONTH(C164)&lt;=7),DATE(YEAR(C164),12,31),IF(MONTH(C164)&gt;=8,DATE(YEAR(C164)+1,7,31),DATE(YEAR(C164),7,31))),IF(OR(B164="Background check",B164="Pro First Aid (U107)"),EDATE(C164,24),IF(B164="USASF credential",EDATE(C164,60),IF(OR(B164="U100: Fundamentals of Gymnastics Instruction",B164="U112: Coaching and Control"),"No expiry",""))))))))</f>
        <v/>
      </c>
      <c r="F164" s="10">
        <f>IF(ISNUMBER(E164),E164-TODAY(),"")</f>
        <v/>
      </c>
      <c r="G164" s="10">
        <f>IF(OR(A164="",B164=""),"",IF(E164="No expiry","DONE",IF(NOT(ISNUMBER(E164)),"NEEDS DATE",IF(F164&lt;0,"EXPIRED",IF(F164&lt;=Settings!$B$6,"DUE SOON","CURRENT")))))</f>
        <v/>
      </c>
      <c r="H164" s="14">
        <f>IF(AND(B164="U110: SafeSport Core Course",ISNUMBER(C164)),IF(AND(MONTH(C164)&gt;=6,MONTH(C164)&lt;=7),"Taken in June or July: expires Dec 31, retake by then.",""),IF(AND(B164&lt;&gt;"",C164="",D164=""),"Enter the completion date or the expiry from the profile.",IF(AND(OR(B164="USA Gymnastics membership",B164="USASF coach membership",B164="Concussion education (U201)",B164="Other"),D164=""),"Type the expiry date from the coach's profile into Expiry override.","")))</f>
        <v/>
      </c>
    </row>
    <row r="165">
      <c r="A165" s="11" t="n"/>
      <c r="B165" s="11" t="n"/>
      <c r="C165" s="15" t="n"/>
      <c r="D165" s="15" t="n"/>
      <c r="E165" s="13">
        <f>IF(OR(A165="",B165=""),"",IF(D165&lt;&gt;"",D165,IF(C165="","",IF(B165="U101: Safety &amp; Risk Management",DATE(IF(MONTH(C165)&gt;=8,YEAR(C165),YEAR(C165)-1)+4,7,31),IF(B165="U110: SafeSport Core Course",IF(AND(MONTH(C165)&gt;=6,MONTH(C165)&lt;=7),DATE(YEAR(C165),12,31),IF(MONTH(C165)&gt;=8,DATE(YEAR(C165)+1,7,31),DATE(YEAR(C165),7,31))),IF(OR(B165="Background check",B165="Pro First Aid (U107)"),EDATE(C165,24),IF(B165="USASF credential",EDATE(C165,60),IF(OR(B165="U100: Fundamentals of Gymnastics Instruction",B165="U112: Coaching and Control"),"No expiry",""))))))))</f>
        <v/>
      </c>
      <c r="F165" s="10">
        <f>IF(ISNUMBER(E165),E165-TODAY(),"")</f>
        <v/>
      </c>
      <c r="G165" s="10">
        <f>IF(OR(A165="",B165=""),"",IF(E165="No expiry","DONE",IF(NOT(ISNUMBER(E165)),"NEEDS DATE",IF(F165&lt;0,"EXPIRED",IF(F165&lt;=Settings!$B$6,"DUE SOON","CURRENT")))))</f>
        <v/>
      </c>
      <c r="H165" s="14">
        <f>IF(AND(B165="U110: SafeSport Core Course",ISNUMBER(C165)),IF(AND(MONTH(C165)&gt;=6,MONTH(C165)&lt;=7),"Taken in June or July: expires Dec 31, retake by then.",""),IF(AND(B165&lt;&gt;"",C165="",D165=""),"Enter the completion date or the expiry from the profile.",IF(AND(OR(B165="USA Gymnastics membership",B165="USASF coach membership",B165="Concussion education (U201)",B165="Other"),D165=""),"Type the expiry date from the coach's profile into Expiry override.","")))</f>
        <v/>
      </c>
    </row>
    <row r="166">
      <c r="A166" s="11" t="n"/>
      <c r="B166" s="11" t="n"/>
      <c r="C166" s="15" t="n"/>
      <c r="D166" s="15" t="n"/>
      <c r="E166" s="13">
        <f>IF(OR(A166="",B166=""),"",IF(D166&lt;&gt;"",D166,IF(C166="","",IF(B166="U101: Safety &amp; Risk Management",DATE(IF(MONTH(C166)&gt;=8,YEAR(C166),YEAR(C166)-1)+4,7,31),IF(B166="U110: SafeSport Core Course",IF(AND(MONTH(C166)&gt;=6,MONTH(C166)&lt;=7),DATE(YEAR(C166),12,31),IF(MONTH(C166)&gt;=8,DATE(YEAR(C166)+1,7,31),DATE(YEAR(C166),7,31))),IF(OR(B166="Background check",B166="Pro First Aid (U107)"),EDATE(C166,24),IF(B166="USASF credential",EDATE(C166,60),IF(OR(B166="U100: Fundamentals of Gymnastics Instruction",B166="U112: Coaching and Control"),"No expiry",""))))))))</f>
        <v/>
      </c>
      <c r="F166" s="10">
        <f>IF(ISNUMBER(E166),E166-TODAY(),"")</f>
        <v/>
      </c>
      <c r="G166" s="10">
        <f>IF(OR(A166="",B166=""),"",IF(E166="No expiry","DONE",IF(NOT(ISNUMBER(E166)),"NEEDS DATE",IF(F166&lt;0,"EXPIRED",IF(F166&lt;=Settings!$B$6,"DUE SOON","CURRENT")))))</f>
        <v/>
      </c>
      <c r="H166" s="14">
        <f>IF(AND(B166="U110: SafeSport Core Course",ISNUMBER(C166)),IF(AND(MONTH(C166)&gt;=6,MONTH(C166)&lt;=7),"Taken in June or July: expires Dec 31, retake by then.",""),IF(AND(B166&lt;&gt;"",C166="",D166=""),"Enter the completion date or the expiry from the profile.",IF(AND(OR(B166="USA Gymnastics membership",B166="USASF coach membership",B166="Concussion education (U201)",B166="Other"),D166=""),"Type the expiry date from the coach's profile into Expiry override.","")))</f>
        <v/>
      </c>
    </row>
    <row r="167">
      <c r="A167" s="11" t="n"/>
      <c r="B167" s="11" t="n"/>
      <c r="C167" s="15" t="n"/>
      <c r="D167" s="15" t="n"/>
      <c r="E167" s="13">
        <f>IF(OR(A167="",B167=""),"",IF(D167&lt;&gt;"",D167,IF(C167="","",IF(B167="U101: Safety &amp; Risk Management",DATE(IF(MONTH(C167)&gt;=8,YEAR(C167),YEAR(C167)-1)+4,7,31),IF(B167="U110: SafeSport Core Course",IF(AND(MONTH(C167)&gt;=6,MONTH(C167)&lt;=7),DATE(YEAR(C167),12,31),IF(MONTH(C167)&gt;=8,DATE(YEAR(C167)+1,7,31),DATE(YEAR(C167),7,31))),IF(OR(B167="Background check",B167="Pro First Aid (U107)"),EDATE(C167,24),IF(B167="USASF credential",EDATE(C167,60),IF(OR(B167="U100: Fundamentals of Gymnastics Instruction",B167="U112: Coaching and Control"),"No expiry",""))))))))</f>
        <v/>
      </c>
      <c r="F167" s="10">
        <f>IF(ISNUMBER(E167),E167-TODAY(),"")</f>
        <v/>
      </c>
      <c r="G167" s="10">
        <f>IF(OR(A167="",B167=""),"",IF(E167="No expiry","DONE",IF(NOT(ISNUMBER(E167)),"NEEDS DATE",IF(F167&lt;0,"EXPIRED",IF(F167&lt;=Settings!$B$6,"DUE SOON","CURRENT")))))</f>
        <v/>
      </c>
      <c r="H167" s="14">
        <f>IF(AND(B167="U110: SafeSport Core Course",ISNUMBER(C167)),IF(AND(MONTH(C167)&gt;=6,MONTH(C167)&lt;=7),"Taken in June or July: expires Dec 31, retake by then.",""),IF(AND(B167&lt;&gt;"",C167="",D167=""),"Enter the completion date or the expiry from the profile.",IF(AND(OR(B167="USA Gymnastics membership",B167="USASF coach membership",B167="Concussion education (U201)",B167="Other"),D167=""),"Type the expiry date from the coach's profile into Expiry override.","")))</f>
        <v/>
      </c>
    </row>
    <row r="168">
      <c r="A168" s="11" t="n"/>
      <c r="B168" s="11" t="n"/>
      <c r="C168" s="15" t="n"/>
      <c r="D168" s="15" t="n"/>
      <c r="E168" s="13">
        <f>IF(OR(A168="",B168=""),"",IF(D168&lt;&gt;"",D168,IF(C168="","",IF(B168="U101: Safety &amp; Risk Management",DATE(IF(MONTH(C168)&gt;=8,YEAR(C168),YEAR(C168)-1)+4,7,31),IF(B168="U110: SafeSport Core Course",IF(AND(MONTH(C168)&gt;=6,MONTH(C168)&lt;=7),DATE(YEAR(C168),12,31),IF(MONTH(C168)&gt;=8,DATE(YEAR(C168)+1,7,31),DATE(YEAR(C168),7,31))),IF(OR(B168="Background check",B168="Pro First Aid (U107)"),EDATE(C168,24),IF(B168="USASF credential",EDATE(C168,60),IF(OR(B168="U100: Fundamentals of Gymnastics Instruction",B168="U112: Coaching and Control"),"No expiry",""))))))))</f>
        <v/>
      </c>
      <c r="F168" s="10">
        <f>IF(ISNUMBER(E168),E168-TODAY(),"")</f>
        <v/>
      </c>
      <c r="G168" s="10">
        <f>IF(OR(A168="",B168=""),"",IF(E168="No expiry","DONE",IF(NOT(ISNUMBER(E168)),"NEEDS DATE",IF(F168&lt;0,"EXPIRED",IF(F168&lt;=Settings!$B$6,"DUE SOON","CURRENT")))))</f>
        <v/>
      </c>
      <c r="H168" s="14">
        <f>IF(AND(B168="U110: SafeSport Core Course",ISNUMBER(C168)),IF(AND(MONTH(C168)&gt;=6,MONTH(C168)&lt;=7),"Taken in June or July: expires Dec 31, retake by then.",""),IF(AND(B168&lt;&gt;"",C168="",D168=""),"Enter the completion date or the expiry from the profile.",IF(AND(OR(B168="USA Gymnastics membership",B168="USASF coach membership",B168="Concussion education (U201)",B168="Other"),D168=""),"Type the expiry date from the coach's profile into Expiry override.","")))</f>
        <v/>
      </c>
    </row>
    <row r="169">
      <c r="A169" s="11" t="n"/>
      <c r="B169" s="11" t="n"/>
      <c r="C169" s="15" t="n"/>
      <c r="D169" s="15" t="n"/>
      <c r="E169" s="13">
        <f>IF(OR(A169="",B169=""),"",IF(D169&lt;&gt;"",D169,IF(C169="","",IF(B169="U101: Safety &amp; Risk Management",DATE(IF(MONTH(C169)&gt;=8,YEAR(C169),YEAR(C169)-1)+4,7,31),IF(B169="U110: SafeSport Core Course",IF(AND(MONTH(C169)&gt;=6,MONTH(C169)&lt;=7),DATE(YEAR(C169),12,31),IF(MONTH(C169)&gt;=8,DATE(YEAR(C169)+1,7,31),DATE(YEAR(C169),7,31))),IF(OR(B169="Background check",B169="Pro First Aid (U107)"),EDATE(C169,24),IF(B169="USASF credential",EDATE(C169,60),IF(OR(B169="U100: Fundamentals of Gymnastics Instruction",B169="U112: Coaching and Control"),"No expiry",""))))))))</f>
        <v/>
      </c>
      <c r="F169" s="10">
        <f>IF(ISNUMBER(E169),E169-TODAY(),"")</f>
        <v/>
      </c>
      <c r="G169" s="10">
        <f>IF(OR(A169="",B169=""),"",IF(E169="No expiry","DONE",IF(NOT(ISNUMBER(E169)),"NEEDS DATE",IF(F169&lt;0,"EXPIRED",IF(F169&lt;=Settings!$B$6,"DUE SOON","CURRENT")))))</f>
        <v/>
      </c>
      <c r="H169" s="14">
        <f>IF(AND(B169="U110: SafeSport Core Course",ISNUMBER(C169)),IF(AND(MONTH(C169)&gt;=6,MONTH(C169)&lt;=7),"Taken in June or July: expires Dec 31, retake by then.",""),IF(AND(B169&lt;&gt;"",C169="",D169=""),"Enter the completion date or the expiry from the profile.",IF(AND(OR(B169="USA Gymnastics membership",B169="USASF coach membership",B169="Concussion education (U201)",B169="Other"),D169=""),"Type the expiry date from the coach's profile into Expiry override.","")))</f>
        <v/>
      </c>
    </row>
    <row r="170">
      <c r="A170" s="11" t="n"/>
      <c r="B170" s="11" t="n"/>
      <c r="C170" s="15" t="n"/>
      <c r="D170" s="15" t="n"/>
      <c r="E170" s="13">
        <f>IF(OR(A170="",B170=""),"",IF(D170&lt;&gt;"",D170,IF(C170="","",IF(B170="U101: Safety &amp; Risk Management",DATE(IF(MONTH(C170)&gt;=8,YEAR(C170),YEAR(C170)-1)+4,7,31),IF(B170="U110: SafeSport Core Course",IF(AND(MONTH(C170)&gt;=6,MONTH(C170)&lt;=7),DATE(YEAR(C170),12,31),IF(MONTH(C170)&gt;=8,DATE(YEAR(C170)+1,7,31),DATE(YEAR(C170),7,31))),IF(OR(B170="Background check",B170="Pro First Aid (U107)"),EDATE(C170,24),IF(B170="USASF credential",EDATE(C170,60),IF(OR(B170="U100: Fundamentals of Gymnastics Instruction",B170="U112: Coaching and Control"),"No expiry",""))))))))</f>
        <v/>
      </c>
      <c r="F170" s="10">
        <f>IF(ISNUMBER(E170),E170-TODAY(),"")</f>
        <v/>
      </c>
      <c r="G170" s="10">
        <f>IF(OR(A170="",B170=""),"",IF(E170="No expiry","DONE",IF(NOT(ISNUMBER(E170)),"NEEDS DATE",IF(F170&lt;0,"EXPIRED",IF(F170&lt;=Settings!$B$6,"DUE SOON","CURRENT")))))</f>
        <v/>
      </c>
      <c r="H170" s="14">
        <f>IF(AND(B170="U110: SafeSport Core Course",ISNUMBER(C170)),IF(AND(MONTH(C170)&gt;=6,MONTH(C170)&lt;=7),"Taken in June or July: expires Dec 31, retake by then.",""),IF(AND(B170&lt;&gt;"",C170="",D170=""),"Enter the completion date or the expiry from the profile.",IF(AND(OR(B170="USA Gymnastics membership",B170="USASF coach membership",B170="Concussion education (U201)",B170="Other"),D170=""),"Type the expiry date from the coach's profile into Expiry override.","")))</f>
        <v/>
      </c>
    </row>
    <row r="171">
      <c r="A171" s="11" t="n"/>
      <c r="B171" s="11" t="n"/>
      <c r="C171" s="15" t="n"/>
      <c r="D171" s="15" t="n"/>
      <c r="E171" s="13">
        <f>IF(OR(A171="",B171=""),"",IF(D171&lt;&gt;"",D171,IF(C171="","",IF(B171="U101: Safety &amp; Risk Management",DATE(IF(MONTH(C171)&gt;=8,YEAR(C171),YEAR(C171)-1)+4,7,31),IF(B171="U110: SafeSport Core Course",IF(AND(MONTH(C171)&gt;=6,MONTH(C171)&lt;=7),DATE(YEAR(C171),12,31),IF(MONTH(C171)&gt;=8,DATE(YEAR(C171)+1,7,31),DATE(YEAR(C171),7,31))),IF(OR(B171="Background check",B171="Pro First Aid (U107)"),EDATE(C171,24),IF(B171="USASF credential",EDATE(C171,60),IF(OR(B171="U100: Fundamentals of Gymnastics Instruction",B171="U112: Coaching and Control"),"No expiry",""))))))))</f>
        <v/>
      </c>
      <c r="F171" s="10">
        <f>IF(ISNUMBER(E171),E171-TODAY(),"")</f>
        <v/>
      </c>
      <c r="G171" s="10">
        <f>IF(OR(A171="",B171=""),"",IF(E171="No expiry","DONE",IF(NOT(ISNUMBER(E171)),"NEEDS DATE",IF(F171&lt;0,"EXPIRED",IF(F171&lt;=Settings!$B$6,"DUE SOON","CURRENT")))))</f>
        <v/>
      </c>
      <c r="H171" s="14">
        <f>IF(AND(B171="U110: SafeSport Core Course",ISNUMBER(C171)),IF(AND(MONTH(C171)&gt;=6,MONTH(C171)&lt;=7),"Taken in June or July: expires Dec 31, retake by then.",""),IF(AND(B171&lt;&gt;"",C171="",D171=""),"Enter the completion date or the expiry from the profile.",IF(AND(OR(B171="USA Gymnastics membership",B171="USASF coach membership",B171="Concussion education (U201)",B171="Other"),D171=""),"Type the expiry date from the coach's profile into Expiry override.","")))</f>
        <v/>
      </c>
    </row>
    <row r="172">
      <c r="A172" s="11" t="n"/>
      <c r="B172" s="11" t="n"/>
      <c r="C172" s="15" t="n"/>
      <c r="D172" s="15" t="n"/>
      <c r="E172" s="13">
        <f>IF(OR(A172="",B172=""),"",IF(D172&lt;&gt;"",D172,IF(C172="","",IF(B172="U101: Safety &amp; Risk Management",DATE(IF(MONTH(C172)&gt;=8,YEAR(C172),YEAR(C172)-1)+4,7,31),IF(B172="U110: SafeSport Core Course",IF(AND(MONTH(C172)&gt;=6,MONTH(C172)&lt;=7),DATE(YEAR(C172),12,31),IF(MONTH(C172)&gt;=8,DATE(YEAR(C172)+1,7,31),DATE(YEAR(C172),7,31))),IF(OR(B172="Background check",B172="Pro First Aid (U107)"),EDATE(C172,24),IF(B172="USASF credential",EDATE(C172,60),IF(OR(B172="U100: Fundamentals of Gymnastics Instruction",B172="U112: Coaching and Control"),"No expiry",""))))))))</f>
        <v/>
      </c>
      <c r="F172" s="10">
        <f>IF(ISNUMBER(E172),E172-TODAY(),"")</f>
        <v/>
      </c>
      <c r="G172" s="10">
        <f>IF(OR(A172="",B172=""),"",IF(E172="No expiry","DONE",IF(NOT(ISNUMBER(E172)),"NEEDS DATE",IF(F172&lt;0,"EXPIRED",IF(F172&lt;=Settings!$B$6,"DUE SOON","CURRENT")))))</f>
        <v/>
      </c>
      <c r="H172" s="14">
        <f>IF(AND(B172="U110: SafeSport Core Course",ISNUMBER(C172)),IF(AND(MONTH(C172)&gt;=6,MONTH(C172)&lt;=7),"Taken in June or July: expires Dec 31, retake by then.",""),IF(AND(B172&lt;&gt;"",C172="",D172=""),"Enter the completion date or the expiry from the profile.",IF(AND(OR(B172="USA Gymnastics membership",B172="USASF coach membership",B172="Concussion education (U201)",B172="Other"),D172=""),"Type the expiry date from the coach's profile into Expiry override.","")))</f>
        <v/>
      </c>
    </row>
    <row r="173">
      <c r="A173" s="11" t="n"/>
      <c r="B173" s="11" t="n"/>
      <c r="C173" s="15" t="n"/>
      <c r="D173" s="15" t="n"/>
      <c r="E173" s="13">
        <f>IF(OR(A173="",B173=""),"",IF(D173&lt;&gt;"",D173,IF(C173="","",IF(B173="U101: Safety &amp; Risk Management",DATE(IF(MONTH(C173)&gt;=8,YEAR(C173),YEAR(C173)-1)+4,7,31),IF(B173="U110: SafeSport Core Course",IF(AND(MONTH(C173)&gt;=6,MONTH(C173)&lt;=7),DATE(YEAR(C173),12,31),IF(MONTH(C173)&gt;=8,DATE(YEAR(C173)+1,7,31),DATE(YEAR(C173),7,31))),IF(OR(B173="Background check",B173="Pro First Aid (U107)"),EDATE(C173,24),IF(B173="USASF credential",EDATE(C173,60),IF(OR(B173="U100: Fundamentals of Gymnastics Instruction",B173="U112: Coaching and Control"),"No expiry",""))))))))</f>
        <v/>
      </c>
      <c r="F173" s="10">
        <f>IF(ISNUMBER(E173),E173-TODAY(),"")</f>
        <v/>
      </c>
      <c r="G173" s="10">
        <f>IF(OR(A173="",B173=""),"",IF(E173="No expiry","DONE",IF(NOT(ISNUMBER(E173)),"NEEDS DATE",IF(F173&lt;0,"EXPIRED",IF(F173&lt;=Settings!$B$6,"DUE SOON","CURRENT")))))</f>
        <v/>
      </c>
      <c r="H173" s="14">
        <f>IF(AND(B173="U110: SafeSport Core Course",ISNUMBER(C173)),IF(AND(MONTH(C173)&gt;=6,MONTH(C173)&lt;=7),"Taken in June or July: expires Dec 31, retake by then.",""),IF(AND(B173&lt;&gt;"",C173="",D173=""),"Enter the completion date or the expiry from the profile.",IF(AND(OR(B173="USA Gymnastics membership",B173="USASF coach membership",B173="Concussion education (U201)",B173="Other"),D173=""),"Type the expiry date from the coach's profile into Expiry override.","")))</f>
        <v/>
      </c>
    </row>
    <row r="174">
      <c r="A174" s="11" t="n"/>
      <c r="B174" s="11" t="n"/>
      <c r="C174" s="15" t="n"/>
      <c r="D174" s="15" t="n"/>
      <c r="E174" s="13">
        <f>IF(OR(A174="",B174=""),"",IF(D174&lt;&gt;"",D174,IF(C174="","",IF(B174="U101: Safety &amp; Risk Management",DATE(IF(MONTH(C174)&gt;=8,YEAR(C174),YEAR(C174)-1)+4,7,31),IF(B174="U110: SafeSport Core Course",IF(AND(MONTH(C174)&gt;=6,MONTH(C174)&lt;=7),DATE(YEAR(C174),12,31),IF(MONTH(C174)&gt;=8,DATE(YEAR(C174)+1,7,31),DATE(YEAR(C174),7,31))),IF(OR(B174="Background check",B174="Pro First Aid (U107)"),EDATE(C174,24),IF(B174="USASF credential",EDATE(C174,60),IF(OR(B174="U100: Fundamentals of Gymnastics Instruction",B174="U112: Coaching and Control"),"No expiry",""))))))))</f>
        <v/>
      </c>
      <c r="F174" s="10">
        <f>IF(ISNUMBER(E174),E174-TODAY(),"")</f>
        <v/>
      </c>
      <c r="G174" s="10">
        <f>IF(OR(A174="",B174=""),"",IF(E174="No expiry","DONE",IF(NOT(ISNUMBER(E174)),"NEEDS DATE",IF(F174&lt;0,"EXPIRED",IF(F174&lt;=Settings!$B$6,"DUE SOON","CURRENT")))))</f>
        <v/>
      </c>
      <c r="H174" s="14">
        <f>IF(AND(B174="U110: SafeSport Core Course",ISNUMBER(C174)),IF(AND(MONTH(C174)&gt;=6,MONTH(C174)&lt;=7),"Taken in June or July: expires Dec 31, retake by then.",""),IF(AND(B174&lt;&gt;"",C174="",D174=""),"Enter the completion date or the expiry from the profile.",IF(AND(OR(B174="USA Gymnastics membership",B174="USASF coach membership",B174="Concussion education (U201)",B174="Other"),D174=""),"Type the expiry date from the coach's profile into Expiry override.","")))</f>
        <v/>
      </c>
    </row>
    <row r="175">
      <c r="A175" s="11" t="n"/>
      <c r="B175" s="11" t="n"/>
      <c r="C175" s="15" t="n"/>
      <c r="D175" s="15" t="n"/>
      <c r="E175" s="13">
        <f>IF(OR(A175="",B175=""),"",IF(D175&lt;&gt;"",D175,IF(C175="","",IF(B175="U101: Safety &amp; Risk Management",DATE(IF(MONTH(C175)&gt;=8,YEAR(C175),YEAR(C175)-1)+4,7,31),IF(B175="U110: SafeSport Core Course",IF(AND(MONTH(C175)&gt;=6,MONTH(C175)&lt;=7),DATE(YEAR(C175),12,31),IF(MONTH(C175)&gt;=8,DATE(YEAR(C175)+1,7,31),DATE(YEAR(C175),7,31))),IF(OR(B175="Background check",B175="Pro First Aid (U107)"),EDATE(C175,24),IF(B175="USASF credential",EDATE(C175,60),IF(OR(B175="U100: Fundamentals of Gymnastics Instruction",B175="U112: Coaching and Control"),"No expiry",""))))))))</f>
        <v/>
      </c>
      <c r="F175" s="10">
        <f>IF(ISNUMBER(E175),E175-TODAY(),"")</f>
        <v/>
      </c>
      <c r="G175" s="10">
        <f>IF(OR(A175="",B175=""),"",IF(E175="No expiry","DONE",IF(NOT(ISNUMBER(E175)),"NEEDS DATE",IF(F175&lt;0,"EXPIRED",IF(F175&lt;=Settings!$B$6,"DUE SOON","CURRENT")))))</f>
        <v/>
      </c>
      <c r="H175" s="14">
        <f>IF(AND(B175="U110: SafeSport Core Course",ISNUMBER(C175)),IF(AND(MONTH(C175)&gt;=6,MONTH(C175)&lt;=7),"Taken in June or July: expires Dec 31, retake by then.",""),IF(AND(B175&lt;&gt;"",C175="",D175=""),"Enter the completion date or the expiry from the profile.",IF(AND(OR(B175="USA Gymnastics membership",B175="USASF coach membership",B175="Concussion education (U201)",B175="Other"),D175=""),"Type the expiry date from the coach's profile into Expiry override.","")))</f>
        <v/>
      </c>
    </row>
    <row r="176">
      <c r="A176" s="11" t="n"/>
      <c r="B176" s="11" t="n"/>
      <c r="C176" s="15" t="n"/>
      <c r="D176" s="15" t="n"/>
      <c r="E176" s="13">
        <f>IF(OR(A176="",B176=""),"",IF(D176&lt;&gt;"",D176,IF(C176="","",IF(B176="U101: Safety &amp; Risk Management",DATE(IF(MONTH(C176)&gt;=8,YEAR(C176),YEAR(C176)-1)+4,7,31),IF(B176="U110: SafeSport Core Course",IF(AND(MONTH(C176)&gt;=6,MONTH(C176)&lt;=7),DATE(YEAR(C176),12,31),IF(MONTH(C176)&gt;=8,DATE(YEAR(C176)+1,7,31),DATE(YEAR(C176),7,31))),IF(OR(B176="Background check",B176="Pro First Aid (U107)"),EDATE(C176,24),IF(B176="USASF credential",EDATE(C176,60),IF(OR(B176="U100: Fundamentals of Gymnastics Instruction",B176="U112: Coaching and Control"),"No expiry",""))))))))</f>
        <v/>
      </c>
      <c r="F176" s="10">
        <f>IF(ISNUMBER(E176),E176-TODAY(),"")</f>
        <v/>
      </c>
      <c r="G176" s="10">
        <f>IF(OR(A176="",B176=""),"",IF(E176="No expiry","DONE",IF(NOT(ISNUMBER(E176)),"NEEDS DATE",IF(F176&lt;0,"EXPIRED",IF(F176&lt;=Settings!$B$6,"DUE SOON","CURRENT")))))</f>
        <v/>
      </c>
      <c r="H176" s="14">
        <f>IF(AND(B176="U110: SafeSport Core Course",ISNUMBER(C176)),IF(AND(MONTH(C176)&gt;=6,MONTH(C176)&lt;=7),"Taken in June or July: expires Dec 31, retake by then.",""),IF(AND(B176&lt;&gt;"",C176="",D176=""),"Enter the completion date or the expiry from the profile.",IF(AND(OR(B176="USA Gymnastics membership",B176="USASF coach membership",B176="Concussion education (U201)",B176="Other"),D176=""),"Type the expiry date from the coach's profile into Expiry override.","")))</f>
        <v/>
      </c>
    </row>
    <row r="177">
      <c r="A177" s="11" t="n"/>
      <c r="B177" s="11" t="n"/>
      <c r="C177" s="15" t="n"/>
      <c r="D177" s="15" t="n"/>
      <c r="E177" s="13">
        <f>IF(OR(A177="",B177=""),"",IF(D177&lt;&gt;"",D177,IF(C177="","",IF(B177="U101: Safety &amp; Risk Management",DATE(IF(MONTH(C177)&gt;=8,YEAR(C177),YEAR(C177)-1)+4,7,31),IF(B177="U110: SafeSport Core Course",IF(AND(MONTH(C177)&gt;=6,MONTH(C177)&lt;=7),DATE(YEAR(C177),12,31),IF(MONTH(C177)&gt;=8,DATE(YEAR(C177)+1,7,31),DATE(YEAR(C177),7,31))),IF(OR(B177="Background check",B177="Pro First Aid (U107)"),EDATE(C177,24),IF(B177="USASF credential",EDATE(C177,60),IF(OR(B177="U100: Fundamentals of Gymnastics Instruction",B177="U112: Coaching and Control"),"No expiry",""))))))))</f>
        <v/>
      </c>
      <c r="F177" s="10">
        <f>IF(ISNUMBER(E177),E177-TODAY(),"")</f>
        <v/>
      </c>
      <c r="G177" s="10">
        <f>IF(OR(A177="",B177=""),"",IF(E177="No expiry","DONE",IF(NOT(ISNUMBER(E177)),"NEEDS DATE",IF(F177&lt;0,"EXPIRED",IF(F177&lt;=Settings!$B$6,"DUE SOON","CURRENT")))))</f>
        <v/>
      </c>
      <c r="H177" s="14">
        <f>IF(AND(B177="U110: SafeSport Core Course",ISNUMBER(C177)),IF(AND(MONTH(C177)&gt;=6,MONTH(C177)&lt;=7),"Taken in June or July: expires Dec 31, retake by then.",""),IF(AND(B177&lt;&gt;"",C177="",D177=""),"Enter the completion date or the expiry from the profile.",IF(AND(OR(B177="USA Gymnastics membership",B177="USASF coach membership",B177="Concussion education (U201)",B177="Other"),D177=""),"Type the expiry date from the coach's profile into Expiry override.","")))</f>
        <v/>
      </c>
    </row>
    <row r="178">
      <c r="A178" s="11" t="n"/>
      <c r="B178" s="11" t="n"/>
      <c r="C178" s="15" t="n"/>
      <c r="D178" s="15" t="n"/>
      <c r="E178" s="13">
        <f>IF(OR(A178="",B178=""),"",IF(D178&lt;&gt;"",D178,IF(C178="","",IF(B178="U101: Safety &amp; Risk Management",DATE(IF(MONTH(C178)&gt;=8,YEAR(C178),YEAR(C178)-1)+4,7,31),IF(B178="U110: SafeSport Core Course",IF(AND(MONTH(C178)&gt;=6,MONTH(C178)&lt;=7),DATE(YEAR(C178),12,31),IF(MONTH(C178)&gt;=8,DATE(YEAR(C178)+1,7,31),DATE(YEAR(C178),7,31))),IF(OR(B178="Background check",B178="Pro First Aid (U107)"),EDATE(C178,24),IF(B178="USASF credential",EDATE(C178,60),IF(OR(B178="U100: Fundamentals of Gymnastics Instruction",B178="U112: Coaching and Control"),"No expiry",""))))))))</f>
        <v/>
      </c>
      <c r="F178" s="10">
        <f>IF(ISNUMBER(E178),E178-TODAY(),"")</f>
        <v/>
      </c>
      <c r="G178" s="10">
        <f>IF(OR(A178="",B178=""),"",IF(E178="No expiry","DONE",IF(NOT(ISNUMBER(E178)),"NEEDS DATE",IF(F178&lt;0,"EXPIRED",IF(F178&lt;=Settings!$B$6,"DUE SOON","CURRENT")))))</f>
        <v/>
      </c>
      <c r="H178" s="14">
        <f>IF(AND(B178="U110: SafeSport Core Course",ISNUMBER(C178)),IF(AND(MONTH(C178)&gt;=6,MONTH(C178)&lt;=7),"Taken in June or July: expires Dec 31, retake by then.",""),IF(AND(B178&lt;&gt;"",C178="",D178=""),"Enter the completion date or the expiry from the profile.",IF(AND(OR(B178="USA Gymnastics membership",B178="USASF coach membership",B178="Concussion education (U201)",B178="Other"),D178=""),"Type the expiry date from the coach's profile into Expiry override.","")))</f>
        <v/>
      </c>
    </row>
    <row r="179">
      <c r="A179" s="11" t="n"/>
      <c r="B179" s="11" t="n"/>
      <c r="C179" s="15" t="n"/>
      <c r="D179" s="15" t="n"/>
      <c r="E179" s="13">
        <f>IF(OR(A179="",B179=""),"",IF(D179&lt;&gt;"",D179,IF(C179="","",IF(B179="U101: Safety &amp; Risk Management",DATE(IF(MONTH(C179)&gt;=8,YEAR(C179),YEAR(C179)-1)+4,7,31),IF(B179="U110: SafeSport Core Course",IF(AND(MONTH(C179)&gt;=6,MONTH(C179)&lt;=7),DATE(YEAR(C179),12,31),IF(MONTH(C179)&gt;=8,DATE(YEAR(C179)+1,7,31),DATE(YEAR(C179),7,31))),IF(OR(B179="Background check",B179="Pro First Aid (U107)"),EDATE(C179,24),IF(B179="USASF credential",EDATE(C179,60),IF(OR(B179="U100: Fundamentals of Gymnastics Instruction",B179="U112: Coaching and Control"),"No expiry",""))))))))</f>
        <v/>
      </c>
      <c r="F179" s="10">
        <f>IF(ISNUMBER(E179),E179-TODAY(),"")</f>
        <v/>
      </c>
      <c r="G179" s="10">
        <f>IF(OR(A179="",B179=""),"",IF(E179="No expiry","DONE",IF(NOT(ISNUMBER(E179)),"NEEDS DATE",IF(F179&lt;0,"EXPIRED",IF(F179&lt;=Settings!$B$6,"DUE SOON","CURRENT")))))</f>
        <v/>
      </c>
      <c r="H179" s="14">
        <f>IF(AND(B179="U110: SafeSport Core Course",ISNUMBER(C179)),IF(AND(MONTH(C179)&gt;=6,MONTH(C179)&lt;=7),"Taken in June or July: expires Dec 31, retake by then.",""),IF(AND(B179&lt;&gt;"",C179="",D179=""),"Enter the completion date or the expiry from the profile.",IF(AND(OR(B179="USA Gymnastics membership",B179="USASF coach membership",B179="Concussion education (U201)",B179="Other"),D179=""),"Type the expiry date from the coach's profile into Expiry override.","")))</f>
        <v/>
      </c>
    </row>
    <row r="180">
      <c r="A180" s="11" t="n"/>
      <c r="B180" s="11" t="n"/>
      <c r="C180" s="15" t="n"/>
      <c r="D180" s="15" t="n"/>
      <c r="E180" s="13">
        <f>IF(OR(A180="",B180=""),"",IF(D180&lt;&gt;"",D180,IF(C180="","",IF(B180="U101: Safety &amp; Risk Management",DATE(IF(MONTH(C180)&gt;=8,YEAR(C180),YEAR(C180)-1)+4,7,31),IF(B180="U110: SafeSport Core Course",IF(AND(MONTH(C180)&gt;=6,MONTH(C180)&lt;=7),DATE(YEAR(C180),12,31),IF(MONTH(C180)&gt;=8,DATE(YEAR(C180)+1,7,31),DATE(YEAR(C180),7,31))),IF(OR(B180="Background check",B180="Pro First Aid (U107)"),EDATE(C180,24),IF(B180="USASF credential",EDATE(C180,60),IF(OR(B180="U100: Fundamentals of Gymnastics Instruction",B180="U112: Coaching and Control"),"No expiry",""))))))))</f>
        <v/>
      </c>
      <c r="F180" s="10">
        <f>IF(ISNUMBER(E180),E180-TODAY(),"")</f>
        <v/>
      </c>
      <c r="G180" s="10">
        <f>IF(OR(A180="",B180=""),"",IF(E180="No expiry","DONE",IF(NOT(ISNUMBER(E180)),"NEEDS DATE",IF(F180&lt;0,"EXPIRED",IF(F180&lt;=Settings!$B$6,"DUE SOON","CURRENT")))))</f>
        <v/>
      </c>
      <c r="H180" s="14">
        <f>IF(AND(B180="U110: SafeSport Core Course",ISNUMBER(C180)),IF(AND(MONTH(C180)&gt;=6,MONTH(C180)&lt;=7),"Taken in June or July: expires Dec 31, retake by then.",""),IF(AND(B180&lt;&gt;"",C180="",D180=""),"Enter the completion date or the expiry from the profile.",IF(AND(OR(B180="USA Gymnastics membership",B180="USASF coach membership",B180="Concussion education (U201)",B180="Other"),D180=""),"Type the expiry date from the coach's profile into Expiry override.","")))</f>
        <v/>
      </c>
    </row>
    <row r="181">
      <c r="A181" s="11" t="n"/>
      <c r="B181" s="11" t="n"/>
      <c r="C181" s="15" t="n"/>
      <c r="D181" s="15" t="n"/>
      <c r="E181" s="13">
        <f>IF(OR(A181="",B181=""),"",IF(D181&lt;&gt;"",D181,IF(C181="","",IF(B181="U101: Safety &amp; Risk Management",DATE(IF(MONTH(C181)&gt;=8,YEAR(C181),YEAR(C181)-1)+4,7,31),IF(B181="U110: SafeSport Core Course",IF(AND(MONTH(C181)&gt;=6,MONTH(C181)&lt;=7),DATE(YEAR(C181),12,31),IF(MONTH(C181)&gt;=8,DATE(YEAR(C181)+1,7,31),DATE(YEAR(C181),7,31))),IF(OR(B181="Background check",B181="Pro First Aid (U107)"),EDATE(C181,24),IF(B181="USASF credential",EDATE(C181,60),IF(OR(B181="U100: Fundamentals of Gymnastics Instruction",B181="U112: Coaching and Control"),"No expiry",""))))))))</f>
        <v/>
      </c>
      <c r="F181" s="10">
        <f>IF(ISNUMBER(E181),E181-TODAY(),"")</f>
        <v/>
      </c>
      <c r="G181" s="10">
        <f>IF(OR(A181="",B181=""),"",IF(E181="No expiry","DONE",IF(NOT(ISNUMBER(E181)),"NEEDS DATE",IF(F181&lt;0,"EXPIRED",IF(F181&lt;=Settings!$B$6,"DUE SOON","CURRENT")))))</f>
        <v/>
      </c>
      <c r="H181" s="14">
        <f>IF(AND(B181="U110: SafeSport Core Course",ISNUMBER(C181)),IF(AND(MONTH(C181)&gt;=6,MONTH(C181)&lt;=7),"Taken in June or July: expires Dec 31, retake by then.",""),IF(AND(B181&lt;&gt;"",C181="",D181=""),"Enter the completion date or the expiry from the profile.",IF(AND(OR(B181="USA Gymnastics membership",B181="USASF coach membership",B181="Concussion education (U201)",B181="Other"),D181=""),"Type the expiry date from the coach's profile into Expiry override.","")))</f>
        <v/>
      </c>
    </row>
    <row r="182">
      <c r="A182" s="11" t="n"/>
      <c r="B182" s="11" t="n"/>
      <c r="C182" s="15" t="n"/>
      <c r="D182" s="15" t="n"/>
      <c r="E182" s="13">
        <f>IF(OR(A182="",B182=""),"",IF(D182&lt;&gt;"",D182,IF(C182="","",IF(B182="U101: Safety &amp; Risk Management",DATE(IF(MONTH(C182)&gt;=8,YEAR(C182),YEAR(C182)-1)+4,7,31),IF(B182="U110: SafeSport Core Course",IF(AND(MONTH(C182)&gt;=6,MONTH(C182)&lt;=7),DATE(YEAR(C182),12,31),IF(MONTH(C182)&gt;=8,DATE(YEAR(C182)+1,7,31),DATE(YEAR(C182),7,31))),IF(OR(B182="Background check",B182="Pro First Aid (U107)"),EDATE(C182,24),IF(B182="USASF credential",EDATE(C182,60),IF(OR(B182="U100: Fundamentals of Gymnastics Instruction",B182="U112: Coaching and Control"),"No expiry",""))))))))</f>
        <v/>
      </c>
      <c r="F182" s="10">
        <f>IF(ISNUMBER(E182),E182-TODAY(),"")</f>
        <v/>
      </c>
      <c r="G182" s="10">
        <f>IF(OR(A182="",B182=""),"",IF(E182="No expiry","DONE",IF(NOT(ISNUMBER(E182)),"NEEDS DATE",IF(F182&lt;0,"EXPIRED",IF(F182&lt;=Settings!$B$6,"DUE SOON","CURRENT")))))</f>
        <v/>
      </c>
      <c r="H182" s="14">
        <f>IF(AND(B182="U110: SafeSport Core Course",ISNUMBER(C182)),IF(AND(MONTH(C182)&gt;=6,MONTH(C182)&lt;=7),"Taken in June or July: expires Dec 31, retake by then.",""),IF(AND(B182&lt;&gt;"",C182="",D182=""),"Enter the completion date or the expiry from the profile.",IF(AND(OR(B182="USA Gymnastics membership",B182="USASF coach membership",B182="Concussion education (U201)",B182="Other"),D182=""),"Type the expiry date from the coach's profile into Expiry override.","")))</f>
        <v/>
      </c>
    </row>
    <row r="183">
      <c r="A183" s="11" t="n"/>
      <c r="B183" s="11" t="n"/>
      <c r="C183" s="15" t="n"/>
      <c r="D183" s="15" t="n"/>
      <c r="E183" s="13">
        <f>IF(OR(A183="",B183=""),"",IF(D183&lt;&gt;"",D183,IF(C183="","",IF(B183="U101: Safety &amp; Risk Management",DATE(IF(MONTH(C183)&gt;=8,YEAR(C183),YEAR(C183)-1)+4,7,31),IF(B183="U110: SafeSport Core Course",IF(AND(MONTH(C183)&gt;=6,MONTH(C183)&lt;=7),DATE(YEAR(C183),12,31),IF(MONTH(C183)&gt;=8,DATE(YEAR(C183)+1,7,31),DATE(YEAR(C183),7,31))),IF(OR(B183="Background check",B183="Pro First Aid (U107)"),EDATE(C183,24),IF(B183="USASF credential",EDATE(C183,60),IF(OR(B183="U100: Fundamentals of Gymnastics Instruction",B183="U112: Coaching and Control"),"No expiry",""))))))))</f>
        <v/>
      </c>
      <c r="F183" s="10">
        <f>IF(ISNUMBER(E183),E183-TODAY(),"")</f>
        <v/>
      </c>
      <c r="G183" s="10">
        <f>IF(OR(A183="",B183=""),"",IF(E183="No expiry","DONE",IF(NOT(ISNUMBER(E183)),"NEEDS DATE",IF(F183&lt;0,"EXPIRED",IF(F183&lt;=Settings!$B$6,"DUE SOON","CURRENT")))))</f>
        <v/>
      </c>
      <c r="H183" s="14">
        <f>IF(AND(B183="U110: SafeSport Core Course",ISNUMBER(C183)),IF(AND(MONTH(C183)&gt;=6,MONTH(C183)&lt;=7),"Taken in June or July: expires Dec 31, retake by then.",""),IF(AND(B183&lt;&gt;"",C183="",D183=""),"Enter the completion date or the expiry from the profile.",IF(AND(OR(B183="USA Gymnastics membership",B183="USASF coach membership",B183="Concussion education (U201)",B183="Other"),D183=""),"Type the expiry date from the coach's profile into Expiry override.","")))</f>
        <v/>
      </c>
    </row>
    <row r="184">
      <c r="A184" s="11" t="n"/>
      <c r="B184" s="11" t="n"/>
      <c r="C184" s="15" t="n"/>
      <c r="D184" s="15" t="n"/>
      <c r="E184" s="13">
        <f>IF(OR(A184="",B184=""),"",IF(D184&lt;&gt;"",D184,IF(C184="","",IF(B184="U101: Safety &amp; Risk Management",DATE(IF(MONTH(C184)&gt;=8,YEAR(C184),YEAR(C184)-1)+4,7,31),IF(B184="U110: SafeSport Core Course",IF(AND(MONTH(C184)&gt;=6,MONTH(C184)&lt;=7),DATE(YEAR(C184),12,31),IF(MONTH(C184)&gt;=8,DATE(YEAR(C184)+1,7,31),DATE(YEAR(C184),7,31))),IF(OR(B184="Background check",B184="Pro First Aid (U107)"),EDATE(C184,24),IF(B184="USASF credential",EDATE(C184,60),IF(OR(B184="U100: Fundamentals of Gymnastics Instruction",B184="U112: Coaching and Control"),"No expiry",""))))))))</f>
        <v/>
      </c>
      <c r="F184" s="10">
        <f>IF(ISNUMBER(E184),E184-TODAY(),"")</f>
        <v/>
      </c>
      <c r="G184" s="10">
        <f>IF(OR(A184="",B184=""),"",IF(E184="No expiry","DONE",IF(NOT(ISNUMBER(E184)),"NEEDS DATE",IF(F184&lt;0,"EXPIRED",IF(F184&lt;=Settings!$B$6,"DUE SOON","CURRENT")))))</f>
        <v/>
      </c>
      <c r="H184" s="14">
        <f>IF(AND(B184="U110: SafeSport Core Course",ISNUMBER(C184)),IF(AND(MONTH(C184)&gt;=6,MONTH(C184)&lt;=7),"Taken in June or July: expires Dec 31, retake by then.",""),IF(AND(B184&lt;&gt;"",C184="",D184=""),"Enter the completion date or the expiry from the profile.",IF(AND(OR(B184="USA Gymnastics membership",B184="USASF coach membership",B184="Concussion education (U201)",B184="Other"),D184=""),"Type the expiry date from the coach's profile into Expiry override.","")))</f>
        <v/>
      </c>
    </row>
    <row r="185">
      <c r="A185" s="11" t="n"/>
      <c r="B185" s="11" t="n"/>
      <c r="C185" s="15" t="n"/>
      <c r="D185" s="15" t="n"/>
      <c r="E185" s="13">
        <f>IF(OR(A185="",B185=""),"",IF(D185&lt;&gt;"",D185,IF(C185="","",IF(B185="U101: Safety &amp; Risk Management",DATE(IF(MONTH(C185)&gt;=8,YEAR(C185),YEAR(C185)-1)+4,7,31),IF(B185="U110: SafeSport Core Course",IF(AND(MONTH(C185)&gt;=6,MONTH(C185)&lt;=7),DATE(YEAR(C185),12,31),IF(MONTH(C185)&gt;=8,DATE(YEAR(C185)+1,7,31),DATE(YEAR(C185),7,31))),IF(OR(B185="Background check",B185="Pro First Aid (U107)"),EDATE(C185,24),IF(B185="USASF credential",EDATE(C185,60),IF(OR(B185="U100: Fundamentals of Gymnastics Instruction",B185="U112: Coaching and Control"),"No expiry",""))))))))</f>
        <v/>
      </c>
      <c r="F185" s="10">
        <f>IF(ISNUMBER(E185),E185-TODAY(),"")</f>
        <v/>
      </c>
      <c r="G185" s="10">
        <f>IF(OR(A185="",B185=""),"",IF(E185="No expiry","DONE",IF(NOT(ISNUMBER(E185)),"NEEDS DATE",IF(F185&lt;0,"EXPIRED",IF(F185&lt;=Settings!$B$6,"DUE SOON","CURRENT")))))</f>
        <v/>
      </c>
      <c r="H185" s="14">
        <f>IF(AND(B185="U110: SafeSport Core Course",ISNUMBER(C185)),IF(AND(MONTH(C185)&gt;=6,MONTH(C185)&lt;=7),"Taken in June or July: expires Dec 31, retake by then.",""),IF(AND(B185&lt;&gt;"",C185="",D185=""),"Enter the completion date or the expiry from the profile.",IF(AND(OR(B185="USA Gymnastics membership",B185="USASF coach membership",B185="Concussion education (U201)",B185="Other"),D185=""),"Type the expiry date from the coach's profile into Expiry override.","")))</f>
        <v/>
      </c>
    </row>
    <row r="186">
      <c r="A186" s="11" t="n"/>
      <c r="B186" s="11" t="n"/>
      <c r="C186" s="15" t="n"/>
      <c r="D186" s="15" t="n"/>
      <c r="E186" s="13">
        <f>IF(OR(A186="",B186=""),"",IF(D186&lt;&gt;"",D186,IF(C186="","",IF(B186="U101: Safety &amp; Risk Management",DATE(IF(MONTH(C186)&gt;=8,YEAR(C186),YEAR(C186)-1)+4,7,31),IF(B186="U110: SafeSport Core Course",IF(AND(MONTH(C186)&gt;=6,MONTH(C186)&lt;=7),DATE(YEAR(C186),12,31),IF(MONTH(C186)&gt;=8,DATE(YEAR(C186)+1,7,31),DATE(YEAR(C186),7,31))),IF(OR(B186="Background check",B186="Pro First Aid (U107)"),EDATE(C186,24),IF(B186="USASF credential",EDATE(C186,60),IF(OR(B186="U100: Fundamentals of Gymnastics Instruction",B186="U112: Coaching and Control"),"No expiry",""))))))))</f>
        <v/>
      </c>
      <c r="F186" s="10">
        <f>IF(ISNUMBER(E186),E186-TODAY(),"")</f>
        <v/>
      </c>
      <c r="G186" s="10">
        <f>IF(OR(A186="",B186=""),"",IF(E186="No expiry","DONE",IF(NOT(ISNUMBER(E186)),"NEEDS DATE",IF(F186&lt;0,"EXPIRED",IF(F186&lt;=Settings!$B$6,"DUE SOON","CURRENT")))))</f>
        <v/>
      </c>
      <c r="H186" s="14">
        <f>IF(AND(B186="U110: SafeSport Core Course",ISNUMBER(C186)),IF(AND(MONTH(C186)&gt;=6,MONTH(C186)&lt;=7),"Taken in June or July: expires Dec 31, retake by then.",""),IF(AND(B186&lt;&gt;"",C186="",D186=""),"Enter the completion date or the expiry from the profile.",IF(AND(OR(B186="USA Gymnastics membership",B186="USASF coach membership",B186="Concussion education (U201)",B186="Other"),D186=""),"Type the expiry date from the coach's profile into Expiry override.","")))</f>
        <v/>
      </c>
    </row>
    <row r="187">
      <c r="A187" s="11" t="n"/>
      <c r="B187" s="11" t="n"/>
      <c r="C187" s="15" t="n"/>
      <c r="D187" s="15" t="n"/>
      <c r="E187" s="13">
        <f>IF(OR(A187="",B187=""),"",IF(D187&lt;&gt;"",D187,IF(C187="","",IF(B187="U101: Safety &amp; Risk Management",DATE(IF(MONTH(C187)&gt;=8,YEAR(C187),YEAR(C187)-1)+4,7,31),IF(B187="U110: SafeSport Core Course",IF(AND(MONTH(C187)&gt;=6,MONTH(C187)&lt;=7),DATE(YEAR(C187),12,31),IF(MONTH(C187)&gt;=8,DATE(YEAR(C187)+1,7,31),DATE(YEAR(C187),7,31))),IF(OR(B187="Background check",B187="Pro First Aid (U107)"),EDATE(C187,24),IF(B187="USASF credential",EDATE(C187,60),IF(OR(B187="U100: Fundamentals of Gymnastics Instruction",B187="U112: Coaching and Control"),"No expiry",""))))))))</f>
        <v/>
      </c>
      <c r="F187" s="10">
        <f>IF(ISNUMBER(E187),E187-TODAY(),"")</f>
        <v/>
      </c>
      <c r="G187" s="10">
        <f>IF(OR(A187="",B187=""),"",IF(E187="No expiry","DONE",IF(NOT(ISNUMBER(E187)),"NEEDS DATE",IF(F187&lt;0,"EXPIRED",IF(F187&lt;=Settings!$B$6,"DUE SOON","CURRENT")))))</f>
        <v/>
      </c>
      <c r="H187" s="14">
        <f>IF(AND(B187="U110: SafeSport Core Course",ISNUMBER(C187)),IF(AND(MONTH(C187)&gt;=6,MONTH(C187)&lt;=7),"Taken in June or July: expires Dec 31, retake by then.",""),IF(AND(B187&lt;&gt;"",C187="",D187=""),"Enter the completion date or the expiry from the profile.",IF(AND(OR(B187="USA Gymnastics membership",B187="USASF coach membership",B187="Concussion education (U201)",B187="Other"),D187=""),"Type the expiry date from the coach's profile into Expiry override.","")))</f>
        <v/>
      </c>
    </row>
    <row r="188">
      <c r="A188" s="11" t="n"/>
      <c r="B188" s="11" t="n"/>
      <c r="C188" s="15" t="n"/>
      <c r="D188" s="15" t="n"/>
      <c r="E188" s="13">
        <f>IF(OR(A188="",B188=""),"",IF(D188&lt;&gt;"",D188,IF(C188="","",IF(B188="U101: Safety &amp; Risk Management",DATE(IF(MONTH(C188)&gt;=8,YEAR(C188),YEAR(C188)-1)+4,7,31),IF(B188="U110: SafeSport Core Course",IF(AND(MONTH(C188)&gt;=6,MONTH(C188)&lt;=7),DATE(YEAR(C188),12,31),IF(MONTH(C188)&gt;=8,DATE(YEAR(C188)+1,7,31),DATE(YEAR(C188),7,31))),IF(OR(B188="Background check",B188="Pro First Aid (U107)"),EDATE(C188,24),IF(B188="USASF credential",EDATE(C188,60),IF(OR(B188="U100: Fundamentals of Gymnastics Instruction",B188="U112: Coaching and Control"),"No expiry",""))))))))</f>
        <v/>
      </c>
      <c r="F188" s="10">
        <f>IF(ISNUMBER(E188),E188-TODAY(),"")</f>
        <v/>
      </c>
      <c r="G188" s="10">
        <f>IF(OR(A188="",B188=""),"",IF(E188="No expiry","DONE",IF(NOT(ISNUMBER(E188)),"NEEDS DATE",IF(F188&lt;0,"EXPIRED",IF(F188&lt;=Settings!$B$6,"DUE SOON","CURRENT")))))</f>
        <v/>
      </c>
      <c r="H188" s="14">
        <f>IF(AND(B188="U110: SafeSport Core Course",ISNUMBER(C188)),IF(AND(MONTH(C188)&gt;=6,MONTH(C188)&lt;=7),"Taken in June or July: expires Dec 31, retake by then.",""),IF(AND(B188&lt;&gt;"",C188="",D188=""),"Enter the completion date or the expiry from the profile.",IF(AND(OR(B188="USA Gymnastics membership",B188="USASF coach membership",B188="Concussion education (U201)",B188="Other"),D188=""),"Type the expiry date from the coach's profile into Expiry override.","")))</f>
        <v/>
      </c>
    </row>
    <row r="189">
      <c r="A189" s="11" t="n"/>
      <c r="B189" s="11" t="n"/>
      <c r="C189" s="15" t="n"/>
      <c r="D189" s="15" t="n"/>
      <c r="E189" s="13">
        <f>IF(OR(A189="",B189=""),"",IF(D189&lt;&gt;"",D189,IF(C189="","",IF(B189="U101: Safety &amp; Risk Management",DATE(IF(MONTH(C189)&gt;=8,YEAR(C189),YEAR(C189)-1)+4,7,31),IF(B189="U110: SafeSport Core Course",IF(AND(MONTH(C189)&gt;=6,MONTH(C189)&lt;=7),DATE(YEAR(C189),12,31),IF(MONTH(C189)&gt;=8,DATE(YEAR(C189)+1,7,31),DATE(YEAR(C189),7,31))),IF(OR(B189="Background check",B189="Pro First Aid (U107)"),EDATE(C189,24),IF(B189="USASF credential",EDATE(C189,60),IF(OR(B189="U100: Fundamentals of Gymnastics Instruction",B189="U112: Coaching and Control"),"No expiry",""))))))))</f>
        <v/>
      </c>
      <c r="F189" s="10">
        <f>IF(ISNUMBER(E189),E189-TODAY(),"")</f>
        <v/>
      </c>
      <c r="G189" s="10">
        <f>IF(OR(A189="",B189=""),"",IF(E189="No expiry","DONE",IF(NOT(ISNUMBER(E189)),"NEEDS DATE",IF(F189&lt;0,"EXPIRED",IF(F189&lt;=Settings!$B$6,"DUE SOON","CURRENT")))))</f>
        <v/>
      </c>
      <c r="H189" s="14">
        <f>IF(AND(B189="U110: SafeSport Core Course",ISNUMBER(C189)),IF(AND(MONTH(C189)&gt;=6,MONTH(C189)&lt;=7),"Taken in June or July: expires Dec 31, retake by then.",""),IF(AND(B189&lt;&gt;"",C189="",D189=""),"Enter the completion date or the expiry from the profile.",IF(AND(OR(B189="USA Gymnastics membership",B189="USASF coach membership",B189="Concussion education (U201)",B189="Other"),D189=""),"Type the expiry date from the coach's profile into Expiry override.","")))</f>
        <v/>
      </c>
    </row>
    <row r="190">
      <c r="A190" s="11" t="n"/>
      <c r="B190" s="11" t="n"/>
      <c r="C190" s="15" t="n"/>
      <c r="D190" s="15" t="n"/>
      <c r="E190" s="13">
        <f>IF(OR(A190="",B190=""),"",IF(D190&lt;&gt;"",D190,IF(C190="","",IF(B190="U101: Safety &amp; Risk Management",DATE(IF(MONTH(C190)&gt;=8,YEAR(C190),YEAR(C190)-1)+4,7,31),IF(B190="U110: SafeSport Core Course",IF(AND(MONTH(C190)&gt;=6,MONTH(C190)&lt;=7),DATE(YEAR(C190),12,31),IF(MONTH(C190)&gt;=8,DATE(YEAR(C190)+1,7,31),DATE(YEAR(C190),7,31))),IF(OR(B190="Background check",B190="Pro First Aid (U107)"),EDATE(C190,24),IF(B190="USASF credential",EDATE(C190,60),IF(OR(B190="U100: Fundamentals of Gymnastics Instruction",B190="U112: Coaching and Control"),"No expiry",""))))))))</f>
        <v/>
      </c>
      <c r="F190" s="10">
        <f>IF(ISNUMBER(E190),E190-TODAY(),"")</f>
        <v/>
      </c>
      <c r="G190" s="10">
        <f>IF(OR(A190="",B190=""),"",IF(E190="No expiry","DONE",IF(NOT(ISNUMBER(E190)),"NEEDS DATE",IF(F190&lt;0,"EXPIRED",IF(F190&lt;=Settings!$B$6,"DUE SOON","CURRENT")))))</f>
        <v/>
      </c>
      <c r="H190" s="14">
        <f>IF(AND(B190="U110: SafeSport Core Course",ISNUMBER(C190)),IF(AND(MONTH(C190)&gt;=6,MONTH(C190)&lt;=7),"Taken in June or July: expires Dec 31, retake by then.",""),IF(AND(B190&lt;&gt;"",C190="",D190=""),"Enter the completion date or the expiry from the profile.",IF(AND(OR(B190="USA Gymnastics membership",B190="USASF coach membership",B190="Concussion education (U201)",B190="Other"),D190=""),"Type the expiry date from the coach's profile into Expiry override.","")))</f>
        <v/>
      </c>
    </row>
    <row r="191">
      <c r="A191" s="11" t="n"/>
      <c r="B191" s="11" t="n"/>
      <c r="C191" s="15" t="n"/>
      <c r="D191" s="15" t="n"/>
      <c r="E191" s="13">
        <f>IF(OR(A191="",B191=""),"",IF(D191&lt;&gt;"",D191,IF(C191="","",IF(B191="U101: Safety &amp; Risk Management",DATE(IF(MONTH(C191)&gt;=8,YEAR(C191),YEAR(C191)-1)+4,7,31),IF(B191="U110: SafeSport Core Course",IF(AND(MONTH(C191)&gt;=6,MONTH(C191)&lt;=7),DATE(YEAR(C191),12,31),IF(MONTH(C191)&gt;=8,DATE(YEAR(C191)+1,7,31),DATE(YEAR(C191),7,31))),IF(OR(B191="Background check",B191="Pro First Aid (U107)"),EDATE(C191,24),IF(B191="USASF credential",EDATE(C191,60),IF(OR(B191="U100: Fundamentals of Gymnastics Instruction",B191="U112: Coaching and Control"),"No expiry",""))))))))</f>
        <v/>
      </c>
      <c r="F191" s="10">
        <f>IF(ISNUMBER(E191),E191-TODAY(),"")</f>
        <v/>
      </c>
      <c r="G191" s="10">
        <f>IF(OR(A191="",B191=""),"",IF(E191="No expiry","DONE",IF(NOT(ISNUMBER(E191)),"NEEDS DATE",IF(F191&lt;0,"EXPIRED",IF(F191&lt;=Settings!$B$6,"DUE SOON","CURRENT")))))</f>
        <v/>
      </c>
      <c r="H191" s="14">
        <f>IF(AND(B191="U110: SafeSport Core Course",ISNUMBER(C191)),IF(AND(MONTH(C191)&gt;=6,MONTH(C191)&lt;=7),"Taken in June or July: expires Dec 31, retake by then.",""),IF(AND(B191&lt;&gt;"",C191="",D191=""),"Enter the completion date or the expiry from the profile.",IF(AND(OR(B191="USA Gymnastics membership",B191="USASF coach membership",B191="Concussion education (U201)",B191="Other"),D191=""),"Type the expiry date from the coach's profile into Expiry override.","")))</f>
        <v/>
      </c>
    </row>
    <row r="192">
      <c r="A192" s="11" t="n"/>
      <c r="B192" s="11" t="n"/>
      <c r="C192" s="15" t="n"/>
      <c r="D192" s="15" t="n"/>
      <c r="E192" s="13">
        <f>IF(OR(A192="",B192=""),"",IF(D192&lt;&gt;"",D192,IF(C192="","",IF(B192="U101: Safety &amp; Risk Management",DATE(IF(MONTH(C192)&gt;=8,YEAR(C192),YEAR(C192)-1)+4,7,31),IF(B192="U110: SafeSport Core Course",IF(AND(MONTH(C192)&gt;=6,MONTH(C192)&lt;=7),DATE(YEAR(C192),12,31),IF(MONTH(C192)&gt;=8,DATE(YEAR(C192)+1,7,31),DATE(YEAR(C192),7,31))),IF(OR(B192="Background check",B192="Pro First Aid (U107)"),EDATE(C192,24),IF(B192="USASF credential",EDATE(C192,60),IF(OR(B192="U100: Fundamentals of Gymnastics Instruction",B192="U112: Coaching and Control"),"No expiry",""))))))))</f>
        <v/>
      </c>
      <c r="F192" s="10">
        <f>IF(ISNUMBER(E192),E192-TODAY(),"")</f>
        <v/>
      </c>
      <c r="G192" s="10">
        <f>IF(OR(A192="",B192=""),"",IF(E192="No expiry","DONE",IF(NOT(ISNUMBER(E192)),"NEEDS DATE",IF(F192&lt;0,"EXPIRED",IF(F192&lt;=Settings!$B$6,"DUE SOON","CURRENT")))))</f>
        <v/>
      </c>
      <c r="H192" s="14">
        <f>IF(AND(B192="U110: SafeSport Core Course",ISNUMBER(C192)),IF(AND(MONTH(C192)&gt;=6,MONTH(C192)&lt;=7),"Taken in June or July: expires Dec 31, retake by then.",""),IF(AND(B192&lt;&gt;"",C192="",D192=""),"Enter the completion date or the expiry from the profile.",IF(AND(OR(B192="USA Gymnastics membership",B192="USASF coach membership",B192="Concussion education (U201)",B192="Other"),D192=""),"Type the expiry date from the coach's profile into Expiry override.","")))</f>
        <v/>
      </c>
    </row>
    <row r="193">
      <c r="A193" s="11" t="n"/>
      <c r="B193" s="11" t="n"/>
      <c r="C193" s="15" t="n"/>
      <c r="D193" s="15" t="n"/>
      <c r="E193" s="13">
        <f>IF(OR(A193="",B193=""),"",IF(D193&lt;&gt;"",D193,IF(C193="","",IF(B193="U101: Safety &amp; Risk Management",DATE(IF(MONTH(C193)&gt;=8,YEAR(C193),YEAR(C193)-1)+4,7,31),IF(B193="U110: SafeSport Core Course",IF(AND(MONTH(C193)&gt;=6,MONTH(C193)&lt;=7),DATE(YEAR(C193),12,31),IF(MONTH(C193)&gt;=8,DATE(YEAR(C193)+1,7,31),DATE(YEAR(C193),7,31))),IF(OR(B193="Background check",B193="Pro First Aid (U107)"),EDATE(C193,24),IF(B193="USASF credential",EDATE(C193,60),IF(OR(B193="U100: Fundamentals of Gymnastics Instruction",B193="U112: Coaching and Control"),"No expiry",""))))))))</f>
        <v/>
      </c>
      <c r="F193" s="10">
        <f>IF(ISNUMBER(E193),E193-TODAY(),"")</f>
        <v/>
      </c>
      <c r="G193" s="10">
        <f>IF(OR(A193="",B193=""),"",IF(E193="No expiry","DONE",IF(NOT(ISNUMBER(E193)),"NEEDS DATE",IF(F193&lt;0,"EXPIRED",IF(F193&lt;=Settings!$B$6,"DUE SOON","CURRENT")))))</f>
        <v/>
      </c>
      <c r="H193" s="14">
        <f>IF(AND(B193="U110: SafeSport Core Course",ISNUMBER(C193)),IF(AND(MONTH(C193)&gt;=6,MONTH(C193)&lt;=7),"Taken in June or July: expires Dec 31, retake by then.",""),IF(AND(B193&lt;&gt;"",C193="",D193=""),"Enter the completion date or the expiry from the profile.",IF(AND(OR(B193="USA Gymnastics membership",B193="USASF coach membership",B193="Concussion education (U201)",B193="Other"),D193=""),"Type the expiry date from the coach's profile into Expiry override.","")))</f>
        <v/>
      </c>
    </row>
    <row r="194">
      <c r="A194" s="11" t="n"/>
      <c r="B194" s="11" t="n"/>
      <c r="C194" s="15" t="n"/>
      <c r="D194" s="15" t="n"/>
      <c r="E194" s="13">
        <f>IF(OR(A194="",B194=""),"",IF(D194&lt;&gt;"",D194,IF(C194="","",IF(B194="U101: Safety &amp; Risk Management",DATE(IF(MONTH(C194)&gt;=8,YEAR(C194),YEAR(C194)-1)+4,7,31),IF(B194="U110: SafeSport Core Course",IF(AND(MONTH(C194)&gt;=6,MONTH(C194)&lt;=7),DATE(YEAR(C194),12,31),IF(MONTH(C194)&gt;=8,DATE(YEAR(C194)+1,7,31),DATE(YEAR(C194),7,31))),IF(OR(B194="Background check",B194="Pro First Aid (U107)"),EDATE(C194,24),IF(B194="USASF credential",EDATE(C194,60),IF(OR(B194="U100: Fundamentals of Gymnastics Instruction",B194="U112: Coaching and Control"),"No expiry",""))))))))</f>
        <v/>
      </c>
      <c r="F194" s="10">
        <f>IF(ISNUMBER(E194),E194-TODAY(),"")</f>
        <v/>
      </c>
      <c r="G194" s="10">
        <f>IF(OR(A194="",B194=""),"",IF(E194="No expiry","DONE",IF(NOT(ISNUMBER(E194)),"NEEDS DATE",IF(F194&lt;0,"EXPIRED",IF(F194&lt;=Settings!$B$6,"DUE SOON","CURRENT")))))</f>
        <v/>
      </c>
      <c r="H194" s="14">
        <f>IF(AND(B194="U110: SafeSport Core Course",ISNUMBER(C194)),IF(AND(MONTH(C194)&gt;=6,MONTH(C194)&lt;=7),"Taken in June or July: expires Dec 31, retake by then.",""),IF(AND(B194&lt;&gt;"",C194="",D194=""),"Enter the completion date or the expiry from the profile.",IF(AND(OR(B194="USA Gymnastics membership",B194="USASF coach membership",B194="Concussion education (U201)",B194="Other"),D194=""),"Type the expiry date from the coach's profile into Expiry override.","")))</f>
        <v/>
      </c>
    </row>
    <row r="195">
      <c r="A195" s="11" t="n"/>
      <c r="B195" s="11" t="n"/>
      <c r="C195" s="15" t="n"/>
      <c r="D195" s="15" t="n"/>
      <c r="E195" s="13">
        <f>IF(OR(A195="",B195=""),"",IF(D195&lt;&gt;"",D195,IF(C195="","",IF(B195="U101: Safety &amp; Risk Management",DATE(IF(MONTH(C195)&gt;=8,YEAR(C195),YEAR(C195)-1)+4,7,31),IF(B195="U110: SafeSport Core Course",IF(AND(MONTH(C195)&gt;=6,MONTH(C195)&lt;=7),DATE(YEAR(C195),12,31),IF(MONTH(C195)&gt;=8,DATE(YEAR(C195)+1,7,31),DATE(YEAR(C195),7,31))),IF(OR(B195="Background check",B195="Pro First Aid (U107)"),EDATE(C195,24),IF(B195="USASF credential",EDATE(C195,60),IF(OR(B195="U100: Fundamentals of Gymnastics Instruction",B195="U112: Coaching and Control"),"No expiry",""))))))))</f>
        <v/>
      </c>
      <c r="F195" s="10">
        <f>IF(ISNUMBER(E195),E195-TODAY(),"")</f>
        <v/>
      </c>
      <c r="G195" s="10">
        <f>IF(OR(A195="",B195=""),"",IF(E195="No expiry","DONE",IF(NOT(ISNUMBER(E195)),"NEEDS DATE",IF(F195&lt;0,"EXPIRED",IF(F195&lt;=Settings!$B$6,"DUE SOON","CURRENT")))))</f>
        <v/>
      </c>
      <c r="H195" s="14">
        <f>IF(AND(B195="U110: SafeSport Core Course",ISNUMBER(C195)),IF(AND(MONTH(C195)&gt;=6,MONTH(C195)&lt;=7),"Taken in June or July: expires Dec 31, retake by then.",""),IF(AND(B195&lt;&gt;"",C195="",D195=""),"Enter the completion date or the expiry from the profile.",IF(AND(OR(B195="USA Gymnastics membership",B195="USASF coach membership",B195="Concussion education (U201)",B195="Other"),D195=""),"Type the expiry date from the coach's profile into Expiry override.","")))</f>
        <v/>
      </c>
    </row>
    <row r="196">
      <c r="A196" s="11" t="n"/>
      <c r="B196" s="11" t="n"/>
      <c r="C196" s="15" t="n"/>
      <c r="D196" s="15" t="n"/>
      <c r="E196" s="13">
        <f>IF(OR(A196="",B196=""),"",IF(D196&lt;&gt;"",D196,IF(C196="","",IF(B196="U101: Safety &amp; Risk Management",DATE(IF(MONTH(C196)&gt;=8,YEAR(C196),YEAR(C196)-1)+4,7,31),IF(B196="U110: SafeSport Core Course",IF(AND(MONTH(C196)&gt;=6,MONTH(C196)&lt;=7),DATE(YEAR(C196),12,31),IF(MONTH(C196)&gt;=8,DATE(YEAR(C196)+1,7,31),DATE(YEAR(C196),7,31))),IF(OR(B196="Background check",B196="Pro First Aid (U107)"),EDATE(C196,24),IF(B196="USASF credential",EDATE(C196,60),IF(OR(B196="U100: Fundamentals of Gymnastics Instruction",B196="U112: Coaching and Control"),"No expiry",""))))))))</f>
        <v/>
      </c>
      <c r="F196" s="10">
        <f>IF(ISNUMBER(E196),E196-TODAY(),"")</f>
        <v/>
      </c>
      <c r="G196" s="10">
        <f>IF(OR(A196="",B196=""),"",IF(E196="No expiry","DONE",IF(NOT(ISNUMBER(E196)),"NEEDS DATE",IF(F196&lt;0,"EXPIRED",IF(F196&lt;=Settings!$B$6,"DUE SOON","CURRENT")))))</f>
        <v/>
      </c>
      <c r="H196" s="14">
        <f>IF(AND(B196="U110: SafeSport Core Course",ISNUMBER(C196)),IF(AND(MONTH(C196)&gt;=6,MONTH(C196)&lt;=7),"Taken in June or July: expires Dec 31, retake by then.",""),IF(AND(B196&lt;&gt;"",C196="",D196=""),"Enter the completion date or the expiry from the profile.",IF(AND(OR(B196="USA Gymnastics membership",B196="USASF coach membership",B196="Concussion education (U201)",B196="Other"),D196=""),"Type the expiry date from the coach's profile into Expiry override.","")))</f>
        <v/>
      </c>
    </row>
    <row r="197">
      <c r="A197" s="11" t="n"/>
      <c r="B197" s="11" t="n"/>
      <c r="C197" s="15" t="n"/>
      <c r="D197" s="15" t="n"/>
      <c r="E197" s="13">
        <f>IF(OR(A197="",B197=""),"",IF(D197&lt;&gt;"",D197,IF(C197="","",IF(B197="U101: Safety &amp; Risk Management",DATE(IF(MONTH(C197)&gt;=8,YEAR(C197),YEAR(C197)-1)+4,7,31),IF(B197="U110: SafeSport Core Course",IF(AND(MONTH(C197)&gt;=6,MONTH(C197)&lt;=7),DATE(YEAR(C197),12,31),IF(MONTH(C197)&gt;=8,DATE(YEAR(C197)+1,7,31),DATE(YEAR(C197),7,31))),IF(OR(B197="Background check",B197="Pro First Aid (U107)"),EDATE(C197,24),IF(B197="USASF credential",EDATE(C197,60),IF(OR(B197="U100: Fundamentals of Gymnastics Instruction",B197="U112: Coaching and Control"),"No expiry",""))))))))</f>
        <v/>
      </c>
      <c r="F197" s="10">
        <f>IF(ISNUMBER(E197),E197-TODAY(),"")</f>
        <v/>
      </c>
      <c r="G197" s="10">
        <f>IF(OR(A197="",B197=""),"",IF(E197="No expiry","DONE",IF(NOT(ISNUMBER(E197)),"NEEDS DATE",IF(F197&lt;0,"EXPIRED",IF(F197&lt;=Settings!$B$6,"DUE SOON","CURRENT")))))</f>
        <v/>
      </c>
      <c r="H197" s="14">
        <f>IF(AND(B197="U110: SafeSport Core Course",ISNUMBER(C197)),IF(AND(MONTH(C197)&gt;=6,MONTH(C197)&lt;=7),"Taken in June or July: expires Dec 31, retake by then.",""),IF(AND(B197&lt;&gt;"",C197="",D197=""),"Enter the completion date or the expiry from the profile.",IF(AND(OR(B197="USA Gymnastics membership",B197="USASF coach membership",B197="Concussion education (U201)",B197="Other"),D197=""),"Type the expiry date from the coach's profile into Expiry override.","")))</f>
        <v/>
      </c>
    </row>
    <row r="198">
      <c r="A198" s="11" t="n"/>
      <c r="B198" s="11" t="n"/>
      <c r="C198" s="15" t="n"/>
      <c r="D198" s="15" t="n"/>
      <c r="E198" s="13">
        <f>IF(OR(A198="",B198=""),"",IF(D198&lt;&gt;"",D198,IF(C198="","",IF(B198="U101: Safety &amp; Risk Management",DATE(IF(MONTH(C198)&gt;=8,YEAR(C198),YEAR(C198)-1)+4,7,31),IF(B198="U110: SafeSport Core Course",IF(AND(MONTH(C198)&gt;=6,MONTH(C198)&lt;=7),DATE(YEAR(C198),12,31),IF(MONTH(C198)&gt;=8,DATE(YEAR(C198)+1,7,31),DATE(YEAR(C198),7,31))),IF(OR(B198="Background check",B198="Pro First Aid (U107)"),EDATE(C198,24),IF(B198="USASF credential",EDATE(C198,60),IF(OR(B198="U100: Fundamentals of Gymnastics Instruction",B198="U112: Coaching and Control"),"No expiry",""))))))))</f>
        <v/>
      </c>
      <c r="F198" s="10">
        <f>IF(ISNUMBER(E198),E198-TODAY(),"")</f>
        <v/>
      </c>
      <c r="G198" s="10">
        <f>IF(OR(A198="",B198=""),"",IF(E198="No expiry","DONE",IF(NOT(ISNUMBER(E198)),"NEEDS DATE",IF(F198&lt;0,"EXPIRED",IF(F198&lt;=Settings!$B$6,"DUE SOON","CURRENT")))))</f>
        <v/>
      </c>
      <c r="H198" s="14">
        <f>IF(AND(B198="U110: SafeSport Core Course",ISNUMBER(C198)),IF(AND(MONTH(C198)&gt;=6,MONTH(C198)&lt;=7),"Taken in June or July: expires Dec 31, retake by then.",""),IF(AND(B198&lt;&gt;"",C198="",D198=""),"Enter the completion date or the expiry from the profile.",IF(AND(OR(B198="USA Gymnastics membership",B198="USASF coach membership",B198="Concussion education (U201)",B198="Other"),D198=""),"Type the expiry date from the coach's profile into Expiry override.","")))</f>
        <v/>
      </c>
    </row>
    <row r="199">
      <c r="A199" s="11" t="n"/>
      <c r="B199" s="11" t="n"/>
      <c r="C199" s="15" t="n"/>
      <c r="D199" s="15" t="n"/>
      <c r="E199" s="13">
        <f>IF(OR(A199="",B199=""),"",IF(D199&lt;&gt;"",D199,IF(C199="","",IF(B199="U101: Safety &amp; Risk Management",DATE(IF(MONTH(C199)&gt;=8,YEAR(C199),YEAR(C199)-1)+4,7,31),IF(B199="U110: SafeSport Core Course",IF(AND(MONTH(C199)&gt;=6,MONTH(C199)&lt;=7),DATE(YEAR(C199),12,31),IF(MONTH(C199)&gt;=8,DATE(YEAR(C199)+1,7,31),DATE(YEAR(C199),7,31))),IF(OR(B199="Background check",B199="Pro First Aid (U107)"),EDATE(C199,24),IF(B199="USASF credential",EDATE(C199,60),IF(OR(B199="U100: Fundamentals of Gymnastics Instruction",B199="U112: Coaching and Control"),"No expiry",""))))))))</f>
        <v/>
      </c>
      <c r="F199" s="10">
        <f>IF(ISNUMBER(E199),E199-TODAY(),"")</f>
        <v/>
      </c>
      <c r="G199" s="10">
        <f>IF(OR(A199="",B199=""),"",IF(E199="No expiry","DONE",IF(NOT(ISNUMBER(E199)),"NEEDS DATE",IF(F199&lt;0,"EXPIRED",IF(F199&lt;=Settings!$B$6,"DUE SOON","CURRENT")))))</f>
        <v/>
      </c>
      <c r="H199" s="14">
        <f>IF(AND(B199="U110: SafeSport Core Course",ISNUMBER(C199)),IF(AND(MONTH(C199)&gt;=6,MONTH(C199)&lt;=7),"Taken in June or July: expires Dec 31, retake by then.",""),IF(AND(B199&lt;&gt;"",C199="",D199=""),"Enter the completion date or the expiry from the profile.",IF(AND(OR(B199="USA Gymnastics membership",B199="USASF coach membership",B199="Concussion education (U201)",B199="Other"),D199=""),"Type the expiry date from the coach's profile into Expiry override.","")))</f>
        <v/>
      </c>
    </row>
    <row r="200">
      <c r="A200" s="11" t="n"/>
      <c r="B200" s="11" t="n"/>
      <c r="C200" s="15" t="n"/>
      <c r="D200" s="15" t="n"/>
      <c r="E200" s="13">
        <f>IF(OR(A200="",B200=""),"",IF(D200&lt;&gt;"",D200,IF(C200="","",IF(B200="U101: Safety &amp; Risk Management",DATE(IF(MONTH(C200)&gt;=8,YEAR(C200),YEAR(C200)-1)+4,7,31),IF(B200="U110: SafeSport Core Course",IF(AND(MONTH(C200)&gt;=6,MONTH(C200)&lt;=7),DATE(YEAR(C200),12,31),IF(MONTH(C200)&gt;=8,DATE(YEAR(C200)+1,7,31),DATE(YEAR(C200),7,31))),IF(OR(B200="Background check",B200="Pro First Aid (U107)"),EDATE(C200,24),IF(B200="USASF credential",EDATE(C200,60),IF(OR(B200="U100: Fundamentals of Gymnastics Instruction",B200="U112: Coaching and Control"),"No expiry",""))))))))</f>
        <v/>
      </c>
      <c r="F200" s="10">
        <f>IF(ISNUMBER(E200),E200-TODAY(),"")</f>
        <v/>
      </c>
      <c r="G200" s="10">
        <f>IF(OR(A200="",B200=""),"",IF(E200="No expiry","DONE",IF(NOT(ISNUMBER(E200)),"NEEDS DATE",IF(F200&lt;0,"EXPIRED",IF(F200&lt;=Settings!$B$6,"DUE SOON","CURRENT")))))</f>
        <v/>
      </c>
      <c r="H200" s="14">
        <f>IF(AND(B200="U110: SafeSport Core Course",ISNUMBER(C200)),IF(AND(MONTH(C200)&gt;=6,MONTH(C200)&lt;=7),"Taken in June or July: expires Dec 31, retake by then.",""),IF(AND(B200&lt;&gt;"",C200="",D200=""),"Enter the completion date or the expiry from the profile.",IF(AND(OR(B200="USA Gymnastics membership",B200="USASF coach membership",B200="Concussion education (U201)",B200="Other"),D200=""),"Type the expiry date from the coach's profile into Expiry override.","")))</f>
        <v/>
      </c>
    </row>
    <row r="201">
      <c r="A201" s="11" t="n"/>
      <c r="B201" s="11" t="n"/>
      <c r="C201" s="15" t="n"/>
      <c r="D201" s="15" t="n"/>
      <c r="E201" s="13">
        <f>IF(OR(A201="",B201=""),"",IF(D201&lt;&gt;"",D201,IF(C201="","",IF(B201="U101: Safety &amp; Risk Management",DATE(IF(MONTH(C201)&gt;=8,YEAR(C201),YEAR(C201)-1)+4,7,31),IF(B201="U110: SafeSport Core Course",IF(AND(MONTH(C201)&gt;=6,MONTH(C201)&lt;=7),DATE(YEAR(C201),12,31),IF(MONTH(C201)&gt;=8,DATE(YEAR(C201)+1,7,31),DATE(YEAR(C201),7,31))),IF(OR(B201="Background check",B201="Pro First Aid (U107)"),EDATE(C201,24),IF(B201="USASF credential",EDATE(C201,60),IF(OR(B201="U100: Fundamentals of Gymnastics Instruction",B201="U112: Coaching and Control"),"No expiry",""))))))))</f>
        <v/>
      </c>
      <c r="F201" s="10">
        <f>IF(ISNUMBER(E201),E201-TODAY(),"")</f>
        <v/>
      </c>
      <c r="G201" s="10">
        <f>IF(OR(A201="",B201=""),"",IF(E201="No expiry","DONE",IF(NOT(ISNUMBER(E201)),"NEEDS DATE",IF(F201&lt;0,"EXPIRED",IF(F201&lt;=Settings!$B$6,"DUE SOON","CURRENT")))))</f>
        <v/>
      </c>
      <c r="H201" s="14">
        <f>IF(AND(B201="U110: SafeSport Core Course",ISNUMBER(C201)),IF(AND(MONTH(C201)&gt;=6,MONTH(C201)&lt;=7),"Taken in June or July: expires Dec 31, retake by then.",""),IF(AND(B201&lt;&gt;"",C201="",D201=""),"Enter the completion date or the expiry from the profile.",IF(AND(OR(B201="USA Gymnastics membership",B201="USASF coach membership",B201="Concussion education (U201)",B201="Other"),D201=""),"Type the expiry date from the coach's profile into Expiry override.","")))</f>
        <v/>
      </c>
    </row>
    <row r="202">
      <c r="A202" s="11" t="n"/>
      <c r="B202" s="11" t="n"/>
      <c r="C202" s="15" t="n"/>
      <c r="D202" s="15" t="n"/>
      <c r="E202" s="13">
        <f>IF(OR(A202="",B202=""),"",IF(D202&lt;&gt;"",D202,IF(C202="","",IF(B202="U101: Safety &amp; Risk Management",DATE(IF(MONTH(C202)&gt;=8,YEAR(C202),YEAR(C202)-1)+4,7,31),IF(B202="U110: SafeSport Core Course",IF(AND(MONTH(C202)&gt;=6,MONTH(C202)&lt;=7),DATE(YEAR(C202),12,31),IF(MONTH(C202)&gt;=8,DATE(YEAR(C202)+1,7,31),DATE(YEAR(C202),7,31))),IF(OR(B202="Background check",B202="Pro First Aid (U107)"),EDATE(C202,24),IF(B202="USASF credential",EDATE(C202,60),IF(OR(B202="U100: Fundamentals of Gymnastics Instruction",B202="U112: Coaching and Control"),"No expiry",""))))))))</f>
        <v/>
      </c>
      <c r="F202" s="10">
        <f>IF(ISNUMBER(E202),E202-TODAY(),"")</f>
        <v/>
      </c>
      <c r="G202" s="10">
        <f>IF(OR(A202="",B202=""),"",IF(E202="No expiry","DONE",IF(NOT(ISNUMBER(E202)),"NEEDS DATE",IF(F202&lt;0,"EXPIRED",IF(F202&lt;=Settings!$B$6,"DUE SOON","CURRENT")))))</f>
        <v/>
      </c>
      <c r="H202" s="14">
        <f>IF(AND(B202="U110: SafeSport Core Course",ISNUMBER(C202)),IF(AND(MONTH(C202)&gt;=6,MONTH(C202)&lt;=7),"Taken in June or July: expires Dec 31, retake by then.",""),IF(AND(B202&lt;&gt;"",C202="",D202=""),"Enter the completion date or the expiry from the profile.",IF(AND(OR(B202="USA Gymnastics membership",B202="USASF coach membership",B202="Concussion education (U201)",B202="Other"),D202=""),"Type the expiry date from the coach's profile into Expiry override.","")))</f>
        <v/>
      </c>
    </row>
    <row r="203">
      <c r="A203" s="11" t="n"/>
      <c r="B203" s="11" t="n"/>
      <c r="C203" s="15" t="n"/>
      <c r="D203" s="15" t="n"/>
      <c r="E203" s="13">
        <f>IF(OR(A203="",B203=""),"",IF(D203&lt;&gt;"",D203,IF(C203="","",IF(B203="U101: Safety &amp; Risk Management",DATE(IF(MONTH(C203)&gt;=8,YEAR(C203),YEAR(C203)-1)+4,7,31),IF(B203="U110: SafeSport Core Course",IF(AND(MONTH(C203)&gt;=6,MONTH(C203)&lt;=7),DATE(YEAR(C203),12,31),IF(MONTH(C203)&gt;=8,DATE(YEAR(C203)+1,7,31),DATE(YEAR(C203),7,31))),IF(OR(B203="Background check",B203="Pro First Aid (U107)"),EDATE(C203,24),IF(B203="USASF credential",EDATE(C203,60),IF(OR(B203="U100: Fundamentals of Gymnastics Instruction",B203="U112: Coaching and Control"),"No expiry",""))))))))</f>
        <v/>
      </c>
      <c r="F203" s="10">
        <f>IF(ISNUMBER(E203),E203-TODAY(),"")</f>
        <v/>
      </c>
      <c r="G203" s="10">
        <f>IF(OR(A203="",B203=""),"",IF(E203="No expiry","DONE",IF(NOT(ISNUMBER(E203)),"NEEDS DATE",IF(F203&lt;0,"EXPIRED",IF(F203&lt;=Settings!$B$6,"DUE SOON","CURRENT")))))</f>
        <v/>
      </c>
      <c r="H203" s="14">
        <f>IF(AND(B203="U110: SafeSport Core Course",ISNUMBER(C203)),IF(AND(MONTH(C203)&gt;=6,MONTH(C203)&lt;=7),"Taken in June or July: expires Dec 31, retake by then.",""),IF(AND(B203&lt;&gt;"",C203="",D203=""),"Enter the completion date or the expiry from the profile.",IF(AND(OR(B203="USA Gymnastics membership",B203="USASF coach membership",B203="Concussion education (U201)",B203="Other"),D203=""),"Type the expiry date from the coach's profile into Expiry override.","")))</f>
        <v/>
      </c>
    </row>
    <row r="204">
      <c r="A204" s="11" t="n"/>
      <c r="B204" s="11" t="n"/>
      <c r="C204" s="15" t="n"/>
      <c r="D204" s="15" t="n"/>
      <c r="E204" s="13">
        <f>IF(OR(A204="",B204=""),"",IF(D204&lt;&gt;"",D204,IF(C204="","",IF(B204="U101: Safety &amp; Risk Management",DATE(IF(MONTH(C204)&gt;=8,YEAR(C204),YEAR(C204)-1)+4,7,31),IF(B204="U110: SafeSport Core Course",IF(AND(MONTH(C204)&gt;=6,MONTH(C204)&lt;=7),DATE(YEAR(C204),12,31),IF(MONTH(C204)&gt;=8,DATE(YEAR(C204)+1,7,31),DATE(YEAR(C204),7,31))),IF(OR(B204="Background check",B204="Pro First Aid (U107)"),EDATE(C204,24),IF(B204="USASF credential",EDATE(C204,60),IF(OR(B204="U100: Fundamentals of Gymnastics Instruction",B204="U112: Coaching and Control"),"No expiry",""))))))))</f>
        <v/>
      </c>
      <c r="F204" s="10">
        <f>IF(ISNUMBER(E204),E204-TODAY(),"")</f>
        <v/>
      </c>
      <c r="G204" s="10">
        <f>IF(OR(A204="",B204=""),"",IF(E204="No expiry","DONE",IF(NOT(ISNUMBER(E204)),"NEEDS DATE",IF(F204&lt;0,"EXPIRED",IF(F204&lt;=Settings!$B$6,"DUE SOON","CURRENT")))))</f>
        <v/>
      </c>
      <c r="H204" s="14">
        <f>IF(AND(B204="U110: SafeSport Core Course",ISNUMBER(C204)),IF(AND(MONTH(C204)&gt;=6,MONTH(C204)&lt;=7),"Taken in June or July: expires Dec 31, retake by then.",""),IF(AND(B204&lt;&gt;"",C204="",D204=""),"Enter the completion date or the expiry from the profile.",IF(AND(OR(B204="USA Gymnastics membership",B204="USASF coach membership",B204="Concussion education (U201)",B204="Other"),D204=""),"Type the expiry date from the coach's profile into Expiry override.","")))</f>
        <v/>
      </c>
    </row>
    <row r="205">
      <c r="A205" s="11" t="n"/>
      <c r="B205" s="11" t="n"/>
      <c r="C205" s="15" t="n"/>
      <c r="D205" s="15" t="n"/>
      <c r="E205" s="13">
        <f>IF(OR(A205="",B205=""),"",IF(D205&lt;&gt;"",D205,IF(C205="","",IF(B205="U101: Safety &amp; Risk Management",DATE(IF(MONTH(C205)&gt;=8,YEAR(C205),YEAR(C205)-1)+4,7,31),IF(B205="U110: SafeSport Core Course",IF(AND(MONTH(C205)&gt;=6,MONTH(C205)&lt;=7),DATE(YEAR(C205),12,31),IF(MONTH(C205)&gt;=8,DATE(YEAR(C205)+1,7,31),DATE(YEAR(C205),7,31))),IF(OR(B205="Background check",B205="Pro First Aid (U107)"),EDATE(C205,24),IF(B205="USASF credential",EDATE(C205,60),IF(OR(B205="U100: Fundamentals of Gymnastics Instruction",B205="U112: Coaching and Control"),"No expiry",""))))))))</f>
        <v/>
      </c>
      <c r="F205" s="10">
        <f>IF(ISNUMBER(E205),E205-TODAY(),"")</f>
        <v/>
      </c>
      <c r="G205" s="10">
        <f>IF(OR(A205="",B205=""),"",IF(E205="No expiry","DONE",IF(NOT(ISNUMBER(E205)),"NEEDS DATE",IF(F205&lt;0,"EXPIRED",IF(F205&lt;=Settings!$B$6,"DUE SOON","CURRENT")))))</f>
        <v/>
      </c>
      <c r="H205" s="14">
        <f>IF(AND(B205="U110: SafeSport Core Course",ISNUMBER(C205)),IF(AND(MONTH(C205)&gt;=6,MONTH(C205)&lt;=7),"Taken in June or July: expires Dec 31, retake by then.",""),IF(AND(B205&lt;&gt;"",C205="",D205=""),"Enter the completion date or the expiry from the profile.",IF(AND(OR(B205="USA Gymnastics membership",B205="USASF coach membership",B205="Concussion education (U201)",B205="Other"),D205=""),"Type the expiry date from the coach's profile into Expiry override.","")))</f>
        <v/>
      </c>
    </row>
    <row r="206">
      <c r="A206" s="11" t="n"/>
      <c r="B206" s="11" t="n"/>
      <c r="C206" s="15" t="n"/>
      <c r="D206" s="15" t="n"/>
      <c r="E206" s="13">
        <f>IF(OR(A206="",B206=""),"",IF(D206&lt;&gt;"",D206,IF(C206="","",IF(B206="U101: Safety &amp; Risk Management",DATE(IF(MONTH(C206)&gt;=8,YEAR(C206),YEAR(C206)-1)+4,7,31),IF(B206="U110: SafeSport Core Course",IF(AND(MONTH(C206)&gt;=6,MONTH(C206)&lt;=7),DATE(YEAR(C206),12,31),IF(MONTH(C206)&gt;=8,DATE(YEAR(C206)+1,7,31),DATE(YEAR(C206),7,31))),IF(OR(B206="Background check",B206="Pro First Aid (U107)"),EDATE(C206,24),IF(B206="USASF credential",EDATE(C206,60),IF(OR(B206="U100: Fundamentals of Gymnastics Instruction",B206="U112: Coaching and Control"),"No expiry",""))))))))</f>
        <v/>
      </c>
      <c r="F206" s="10">
        <f>IF(ISNUMBER(E206),E206-TODAY(),"")</f>
        <v/>
      </c>
      <c r="G206" s="10">
        <f>IF(OR(A206="",B206=""),"",IF(E206="No expiry","DONE",IF(NOT(ISNUMBER(E206)),"NEEDS DATE",IF(F206&lt;0,"EXPIRED",IF(F206&lt;=Settings!$B$6,"DUE SOON","CURRENT")))))</f>
        <v/>
      </c>
      <c r="H206" s="14">
        <f>IF(AND(B206="U110: SafeSport Core Course",ISNUMBER(C206)),IF(AND(MONTH(C206)&gt;=6,MONTH(C206)&lt;=7),"Taken in June or July: expires Dec 31, retake by then.",""),IF(AND(B206&lt;&gt;"",C206="",D206=""),"Enter the completion date or the expiry from the profile.",IF(AND(OR(B206="USA Gymnastics membership",B206="USASF coach membership",B206="Concussion education (U201)",B206="Other"),D206=""),"Type the expiry date from the coach's profile into Expiry override.","")))</f>
        <v/>
      </c>
    </row>
    <row r="207">
      <c r="A207" s="11" t="n"/>
      <c r="B207" s="11" t="n"/>
      <c r="C207" s="15" t="n"/>
      <c r="D207" s="15" t="n"/>
      <c r="E207" s="13">
        <f>IF(OR(A207="",B207=""),"",IF(D207&lt;&gt;"",D207,IF(C207="","",IF(B207="U101: Safety &amp; Risk Management",DATE(IF(MONTH(C207)&gt;=8,YEAR(C207),YEAR(C207)-1)+4,7,31),IF(B207="U110: SafeSport Core Course",IF(AND(MONTH(C207)&gt;=6,MONTH(C207)&lt;=7),DATE(YEAR(C207),12,31),IF(MONTH(C207)&gt;=8,DATE(YEAR(C207)+1,7,31),DATE(YEAR(C207),7,31))),IF(OR(B207="Background check",B207="Pro First Aid (U107)"),EDATE(C207,24),IF(B207="USASF credential",EDATE(C207,60),IF(OR(B207="U100: Fundamentals of Gymnastics Instruction",B207="U112: Coaching and Control"),"No expiry",""))))))))</f>
        <v/>
      </c>
      <c r="F207" s="10">
        <f>IF(ISNUMBER(E207),E207-TODAY(),"")</f>
        <v/>
      </c>
      <c r="G207" s="10">
        <f>IF(OR(A207="",B207=""),"",IF(E207="No expiry","DONE",IF(NOT(ISNUMBER(E207)),"NEEDS DATE",IF(F207&lt;0,"EXPIRED",IF(F207&lt;=Settings!$B$6,"DUE SOON","CURRENT")))))</f>
        <v/>
      </c>
      <c r="H207" s="14">
        <f>IF(AND(B207="U110: SafeSport Core Course",ISNUMBER(C207)),IF(AND(MONTH(C207)&gt;=6,MONTH(C207)&lt;=7),"Taken in June or July: expires Dec 31, retake by then.",""),IF(AND(B207&lt;&gt;"",C207="",D207=""),"Enter the completion date or the expiry from the profile.",IF(AND(OR(B207="USA Gymnastics membership",B207="USASF coach membership",B207="Concussion education (U201)",B207="Other"),D207=""),"Type the expiry date from the coach's profile into Expiry override.","")))</f>
        <v/>
      </c>
    </row>
    <row r="208">
      <c r="A208" s="11" t="n"/>
      <c r="B208" s="11" t="n"/>
      <c r="C208" s="15" t="n"/>
      <c r="D208" s="15" t="n"/>
      <c r="E208" s="13">
        <f>IF(OR(A208="",B208=""),"",IF(D208&lt;&gt;"",D208,IF(C208="","",IF(B208="U101: Safety &amp; Risk Management",DATE(IF(MONTH(C208)&gt;=8,YEAR(C208),YEAR(C208)-1)+4,7,31),IF(B208="U110: SafeSport Core Course",IF(AND(MONTH(C208)&gt;=6,MONTH(C208)&lt;=7),DATE(YEAR(C208),12,31),IF(MONTH(C208)&gt;=8,DATE(YEAR(C208)+1,7,31),DATE(YEAR(C208),7,31))),IF(OR(B208="Background check",B208="Pro First Aid (U107)"),EDATE(C208,24),IF(B208="USASF credential",EDATE(C208,60),IF(OR(B208="U100: Fundamentals of Gymnastics Instruction",B208="U112: Coaching and Control"),"No expiry",""))))))))</f>
        <v/>
      </c>
      <c r="F208" s="10">
        <f>IF(ISNUMBER(E208),E208-TODAY(),"")</f>
        <v/>
      </c>
      <c r="G208" s="10">
        <f>IF(OR(A208="",B208=""),"",IF(E208="No expiry","DONE",IF(NOT(ISNUMBER(E208)),"NEEDS DATE",IF(F208&lt;0,"EXPIRED",IF(F208&lt;=Settings!$B$6,"DUE SOON","CURRENT")))))</f>
        <v/>
      </c>
      <c r="H208" s="14">
        <f>IF(AND(B208="U110: SafeSport Core Course",ISNUMBER(C208)),IF(AND(MONTH(C208)&gt;=6,MONTH(C208)&lt;=7),"Taken in June or July: expires Dec 31, retake by then.",""),IF(AND(B208&lt;&gt;"",C208="",D208=""),"Enter the completion date or the expiry from the profile.",IF(AND(OR(B208="USA Gymnastics membership",B208="USASF coach membership",B208="Concussion education (U201)",B208="Other"),D208=""),"Type the expiry date from the coach's profile into Expiry override.","")))</f>
        <v/>
      </c>
    </row>
    <row r="209">
      <c r="A209" s="11" t="n"/>
      <c r="B209" s="11" t="n"/>
      <c r="C209" s="15" t="n"/>
      <c r="D209" s="15" t="n"/>
      <c r="E209" s="13">
        <f>IF(OR(A209="",B209=""),"",IF(D209&lt;&gt;"",D209,IF(C209="","",IF(B209="U101: Safety &amp; Risk Management",DATE(IF(MONTH(C209)&gt;=8,YEAR(C209),YEAR(C209)-1)+4,7,31),IF(B209="U110: SafeSport Core Course",IF(AND(MONTH(C209)&gt;=6,MONTH(C209)&lt;=7),DATE(YEAR(C209),12,31),IF(MONTH(C209)&gt;=8,DATE(YEAR(C209)+1,7,31),DATE(YEAR(C209),7,31))),IF(OR(B209="Background check",B209="Pro First Aid (U107)"),EDATE(C209,24),IF(B209="USASF credential",EDATE(C209,60),IF(OR(B209="U100: Fundamentals of Gymnastics Instruction",B209="U112: Coaching and Control"),"No expiry",""))))))))</f>
        <v/>
      </c>
      <c r="F209" s="10">
        <f>IF(ISNUMBER(E209),E209-TODAY(),"")</f>
        <v/>
      </c>
      <c r="G209" s="10">
        <f>IF(OR(A209="",B209=""),"",IF(E209="No expiry","DONE",IF(NOT(ISNUMBER(E209)),"NEEDS DATE",IF(F209&lt;0,"EXPIRED",IF(F209&lt;=Settings!$B$6,"DUE SOON","CURRENT")))))</f>
        <v/>
      </c>
      <c r="H209" s="14">
        <f>IF(AND(B209="U110: SafeSport Core Course",ISNUMBER(C209)),IF(AND(MONTH(C209)&gt;=6,MONTH(C209)&lt;=7),"Taken in June or July: expires Dec 31, retake by then.",""),IF(AND(B209&lt;&gt;"",C209="",D209=""),"Enter the completion date or the expiry from the profile.",IF(AND(OR(B209="USA Gymnastics membership",B209="USASF coach membership",B209="Concussion education (U201)",B209="Other"),D209=""),"Type the expiry date from the coach's profile into Expiry override.","")))</f>
        <v/>
      </c>
    </row>
    <row r="210">
      <c r="A210" s="11" t="n"/>
      <c r="B210" s="11" t="n"/>
      <c r="C210" s="15" t="n"/>
      <c r="D210" s="15" t="n"/>
      <c r="E210" s="13">
        <f>IF(OR(A210="",B210=""),"",IF(D210&lt;&gt;"",D210,IF(C210="","",IF(B210="U101: Safety &amp; Risk Management",DATE(IF(MONTH(C210)&gt;=8,YEAR(C210),YEAR(C210)-1)+4,7,31),IF(B210="U110: SafeSport Core Course",IF(AND(MONTH(C210)&gt;=6,MONTH(C210)&lt;=7),DATE(YEAR(C210),12,31),IF(MONTH(C210)&gt;=8,DATE(YEAR(C210)+1,7,31),DATE(YEAR(C210),7,31))),IF(OR(B210="Background check",B210="Pro First Aid (U107)"),EDATE(C210,24),IF(B210="USASF credential",EDATE(C210,60),IF(OR(B210="U100: Fundamentals of Gymnastics Instruction",B210="U112: Coaching and Control"),"No expiry",""))))))))</f>
        <v/>
      </c>
      <c r="F210" s="10">
        <f>IF(ISNUMBER(E210),E210-TODAY(),"")</f>
        <v/>
      </c>
      <c r="G210" s="10">
        <f>IF(OR(A210="",B210=""),"",IF(E210="No expiry","DONE",IF(NOT(ISNUMBER(E210)),"NEEDS DATE",IF(F210&lt;0,"EXPIRED",IF(F210&lt;=Settings!$B$6,"DUE SOON","CURRENT")))))</f>
        <v/>
      </c>
      <c r="H210" s="14">
        <f>IF(AND(B210="U110: SafeSport Core Course",ISNUMBER(C210)),IF(AND(MONTH(C210)&gt;=6,MONTH(C210)&lt;=7),"Taken in June or July: expires Dec 31, retake by then.",""),IF(AND(B210&lt;&gt;"",C210="",D210=""),"Enter the completion date or the expiry from the profile.",IF(AND(OR(B210="USA Gymnastics membership",B210="USASF coach membership",B210="Concussion education (U201)",B210="Other"),D210=""),"Type the expiry date from the coach's profile into Expiry override.","")))</f>
        <v/>
      </c>
    </row>
    <row r="211">
      <c r="A211" s="11" t="n"/>
      <c r="B211" s="11" t="n"/>
      <c r="C211" s="15" t="n"/>
      <c r="D211" s="15" t="n"/>
      <c r="E211" s="13">
        <f>IF(OR(A211="",B211=""),"",IF(D211&lt;&gt;"",D211,IF(C211="","",IF(B211="U101: Safety &amp; Risk Management",DATE(IF(MONTH(C211)&gt;=8,YEAR(C211),YEAR(C211)-1)+4,7,31),IF(B211="U110: SafeSport Core Course",IF(AND(MONTH(C211)&gt;=6,MONTH(C211)&lt;=7),DATE(YEAR(C211),12,31),IF(MONTH(C211)&gt;=8,DATE(YEAR(C211)+1,7,31),DATE(YEAR(C211),7,31))),IF(OR(B211="Background check",B211="Pro First Aid (U107)"),EDATE(C211,24),IF(B211="USASF credential",EDATE(C211,60),IF(OR(B211="U100: Fundamentals of Gymnastics Instruction",B211="U112: Coaching and Control"),"No expiry",""))))))))</f>
        <v/>
      </c>
      <c r="F211" s="10">
        <f>IF(ISNUMBER(E211),E211-TODAY(),"")</f>
        <v/>
      </c>
      <c r="G211" s="10">
        <f>IF(OR(A211="",B211=""),"",IF(E211="No expiry","DONE",IF(NOT(ISNUMBER(E211)),"NEEDS DATE",IF(F211&lt;0,"EXPIRED",IF(F211&lt;=Settings!$B$6,"DUE SOON","CURRENT")))))</f>
        <v/>
      </c>
      <c r="H211" s="14">
        <f>IF(AND(B211="U110: SafeSport Core Course",ISNUMBER(C211)),IF(AND(MONTH(C211)&gt;=6,MONTH(C211)&lt;=7),"Taken in June or July: expires Dec 31, retake by then.",""),IF(AND(B211&lt;&gt;"",C211="",D211=""),"Enter the completion date or the expiry from the profile.",IF(AND(OR(B211="USA Gymnastics membership",B211="USASF coach membership",B211="Concussion education (U201)",B211="Other"),D211=""),"Type the expiry date from the coach's profile into Expiry override.","")))</f>
        <v/>
      </c>
    </row>
    <row r="212">
      <c r="A212" s="11" t="n"/>
      <c r="B212" s="11" t="n"/>
      <c r="C212" s="15" t="n"/>
      <c r="D212" s="15" t="n"/>
      <c r="E212" s="13">
        <f>IF(OR(A212="",B212=""),"",IF(D212&lt;&gt;"",D212,IF(C212="","",IF(B212="U101: Safety &amp; Risk Management",DATE(IF(MONTH(C212)&gt;=8,YEAR(C212),YEAR(C212)-1)+4,7,31),IF(B212="U110: SafeSport Core Course",IF(AND(MONTH(C212)&gt;=6,MONTH(C212)&lt;=7),DATE(YEAR(C212),12,31),IF(MONTH(C212)&gt;=8,DATE(YEAR(C212)+1,7,31),DATE(YEAR(C212),7,31))),IF(OR(B212="Background check",B212="Pro First Aid (U107)"),EDATE(C212,24),IF(B212="USASF credential",EDATE(C212,60),IF(OR(B212="U100: Fundamentals of Gymnastics Instruction",B212="U112: Coaching and Control"),"No expiry",""))))))))</f>
        <v/>
      </c>
      <c r="F212" s="10">
        <f>IF(ISNUMBER(E212),E212-TODAY(),"")</f>
        <v/>
      </c>
      <c r="G212" s="10">
        <f>IF(OR(A212="",B212=""),"",IF(E212="No expiry","DONE",IF(NOT(ISNUMBER(E212)),"NEEDS DATE",IF(F212&lt;0,"EXPIRED",IF(F212&lt;=Settings!$B$6,"DUE SOON","CURRENT")))))</f>
        <v/>
      </c>
      <c r="H212" s="14">
        <f>IF(AND(B212="U110: SafeSport Core Course",ISNUMBER(C212)),IF(AND(MONTH(C212)&gt;=6,MONTH(C212)&lt;=7),"Taken in June or July: expires Dec 31, retake by then.",""),IF(AND(B212&lt;&gt;"",C212="",D212=""),"Enter the completion date or the expiry from the profile.",IF(AND(OR(B212="USA Gymnastics membership",B212="USASF coach membership",B212="Concussion education (U201)",B212="Other"),D212=""),"Type the expiry date from the coach's profile into Expiry override.","")))</f>
        <v/>
      </c>
    </row>
    <row r="213">
      <c r="A213" s="11" t="n"/>
      <c r="B213" s="11" t="n"/>
      <c r="C213" s="15" t="n"/>
      <c r="D213" s="15" t="n"/>
      <c r="E213" s="13">
        <f>IF(OR(A213="",B213=""),"",IF(D213&lt;&gt;"",D213,IF(C213="","",IF(B213="U101: Safety &amp; Risk Management",DATE(IF(MONTH(C213)&gt;=8,YEAR(C213),YEAR(C213)-1)+4,7,31),IF(B213="U110: SafeSport Core Course",IF(AND(MONTH(C213)&gt;=6,MONTH(C213)&lt;=7),DATE(YEAR(C213),12,31),IF(MONTH(C213)&gt;=8,DATE(YEAR(C213)+1,7,31),DATE(YEAR(C213),7,31))),IF(OR(B213="Background check",B213="Pro First Aid (U107)"),EDATE(C213,24),IF(B213="USASF credential",EDATE(C213,60),IF(OR(B213="U100: Fundamentals of Gymnastics Instruction",B213="U112: Coaching and Control"),"No expiry",""))))))))</f>
        <v/>
      </c>
      <c r="F213" s="10">
        <f>IF(ISNUMBER(E213),E213-TODAY(),"")</f>
        <v/>
      </c>
      <c r="G213" s="10">
        <f>IF(OR(A213="",B213=""),"",IF(E213="No expiry","DONE",IF(NOT(ISNUMBER(E213)),"NEEDS DATE",IF(F213&lt;0,"EXPIRED",IF(F213&lt;=Settings!$B$6,"DUE SOON","CURRENT")))))</f>
        <v/>
      </c>
      <c r="H213" s="14">
        <f>IF(AND(B213="U110: SafeSport Core Course",ISNUMBER(C213)),IF(AND(MONTH(C213)&gt;=6,MONTH(C213)&lt;=7),"Taken in June or July: expires Dec 31, retake by then.",""),IF(AND(B213&lt;&gt;"",C213="",D213=""),"Enter the completion date or the expiry from the profile.",IF(AND(OR(B213="USA Gymnastics membership",B213="USASF coach membership",B213="Concussion education (U201)",B213="Other"),D213=""),"Type the expiry date from the coach's profile into Expiry override.","")))</f>
        <v/>
      </c>
    </row>
    <row r="214">
      <c r="A214" s="11" t="n"/>
      <c r="B214" s="11" t="n"/>
      <c r="C214" s="15" t="n"/>
      <c r="D214" s="15" t="n"/>
      <c r="E214" s="13">
        <f>IF(OR(A214="",B214=""),"",IF(D214&lt;&gt;"",D214,IF(C214="","",IF(B214="U101: Safety &amp; Risk Management",DATE(IF(MONTH(C214)&gt;=8,YEAR(C214),YEAR(C214)-1)+4,7,31),IF(B214="U110: SafeSport Core Course",IF(AND(MONTH(C214)&gt;=6,MONTH(C214)&lt;=7),DATE(YEAR(C214),12,31),IF(MONTH(C214)&gt;=8,DATE(YEAR(C214)+1,7,31),DATE(YEAR(C214),7,31))),IF(OR(B214="Background check",B214="Pro First Aid (U107)"),EDATE(C214,24),IF(B214="USASF credential",EDATE(C214,60),IF(OR(B214="U100: Fundamentals of Gymnastics Instruction",B214="U112: Coaching and Control"),"No expiry",""))))))))</f>
        <v/>
      </c>
      <c r="F214" s="10">
        <f>IF(ISNUMBER(E214),E214-TODAY(),"")</f>
        <v/>
      </c>
      <c r="G214" s="10">
        <f>IF(OR(A214="",B214=""),"",IF(E214="No expiry","DONE",IF(NOT(ISNUMBER(E214)),"NEEDS DATE",IF(F214&lt;0,"EXPIRED",IF(F214&lt;=Settings!$B$6,"DUE SOON","CURRENT")))))</f>
        <v/>
      </c>
      <c r="H214" s="14">
        <f>IF(AND(B214="U110: SafeSport Core Course",ISNUMBER(C214)),IF(AND(MONTH(C214)&gt;=6,MONTH(C214)&lt;=7),"Taken in June or July: expires Dec 31, retake by then.",""),IF(AND(B214&lt;&gt;"",C214="",D214=""),"Enter the completion date or the expiry from the profile.",IF(AND(OR(B214="USA Gymnastics membership",B214="USASF coach membership",B214="Concussion education (U201)",B214="Other"),D214=""),"Type the expiry date from the coach's profile into Expiry override.","")))</f>
        <v/>
      </c>
    </row>
    <row r="215">
      <c r="A215" s="11" t="n"/>
      <c r="B215" s="11" t="n"/>
      <c r="C215" s="15" t="n"/>
      <c r="D215" s="15" t="n"/>
      <c r="E215" s="13">
        <f>IF(OR(A215="",B215=""),"",IF(D215&lt;&gt;"",D215,IF(C215="","",IF(B215="U101: Safety &amp; Risk Management",DATE(IF(MONTH(C215)&gt;=8,YEAR(C215),YEAR(C215)-1)+4,7,31),IF(B215="U110: SafeSport Core Course",IF(AND(MONTH(C215)&gt;=6,MONTH(C215)&lt;=7),DATE(YEAR(C215),12,31),IF(MONTH(C215)&gt;=8,DATE(YEAR(C215)+1,7,31),DATE(YEAR(C215),7,31))),IF(OR(B215="Background check",B215="Pro First Aid (U107)"),EDATE(C215,24),IF(B215="USASF credential",EDATE(C215,60),IF(OR(B215="U100: Fundamentals of Gymnastics Instruction",B215="U112: Coaching and Control"),"No expiry",""))))))))</f>
        <v/>
      </c>
      <c r="F215" s="10">
        <f>IF(ISNUMBER(E215),E215-TODAY(),"")</f>
        <v/>
      </c>
      <c r="G215" s="10">
        <f>IF(OR(A215="",B215=""),"",IF(E215="No expiry","DONE",IF(NOT(ISNUMBER(E215)),"NEEDS DATE",IF(F215&lt;0,"EXPIRED",IF(F215&lt;=Settings!$B$6,"DUE SOON","CURRENT")))))</f>
        <v/>
      </c>
      <c r="H215" s="14">
        <f>IF(AND(B215="U110: SafeSport Core Course",ISNUMBER(C215)),IF(AND(MONTH(C215)&gt;=6,MONTH(C215)&lt;=7),"Taken in June or July: expires Dec 31, retake by then.",""),IF(AND(B215&lt;&gt;"",C215="",D215=""),"Enter the completion date or the expiry from the profile.",IF(AND(OR(B215="USA Gymnastics membership",B215="USASF coach membership",B215="Concussion education (U201)",B215="Other"),D215=""),"Type the expiry date from the coach's profile into Expiry override.","")))</f>
        <v/>
      </c>
    </row>
    <row r="216">
      <c r="A216" s="11" t="n"/>
      <c r="B216" s="11" t="n"/>
      <c r="C216" s="15" t="n"/>
      <c r="D216" s="15" t="n"/>
      <c r="E216" s="13">
        <f>IF(OR(A216="",B216=""),"",IF(D216&lt;&gt;"",D216,IF(C216="","",IF(B216="U101: Safety &amp; Risk Management",DATE(IF(MONTH(C216)&gt;=8,YEAR(C216),YEAR(C216)-1)+4,7,31),IF(B216="U110: SafeSport Core Course",IF(AND(MONTH(C216)&gt;=6,MONTH(C216)&lt;=7),DATE(YEAR(C216),12,31),IF(MONTH(C216)&gt;=8,DATE(YEAR(C216)+1,7,31),DATE(YEAR(C216),7,31))),IF(OR(B216="Background check",B216="Pro First Aid (U107)"),EDATE(C216,24),IF(B216="USASF credential",EDATE(C216,60),IF(OR(B216="U100: Fundamentals of Gymnastics Instruction",B216="U112: Coaching and Control"),"No expiry",""))))))))</f>
        <v/>
      </c>
      <c r="F216" s="10">
        <f>IF(ISNUMBER(E216),E216-TODAY(),"")</f>
        <v/>
      </c>
      <c r="G216" s="10">
        <f>IF(OR(A216="",B216=""),"",IF(E216="No expiry","DONE",IF(NOT(ISNUMBER(E216)),"NEEDS DATE",IF(F216&lt;0,"EXPIRED",IF(F216&lt;=Settings!$B$6,"DUE SOON","CURRENT")))))</f>
        <v/>
      </c>
      <c r="H216" s="14">
        <f>IF(AND(B216="U110: SafeSport Core Course",ISNUMBER(C216)),IF(AND(MONTH(C216)&gt;=6,MONTH(C216)&lt;=7),"Taken in June or July: expires Dec 31, retake by then.",""),IF(AND(B216&lt;&gt;"",C216="",D216=""),"Enter the completion date or the expiry from the profile.",IF(AND(OR(B216="USA Gymnastics membership",B216="USASF coach membership",B216="Concussion education (U201)",B216="Other"),D216=""),"Type the expiry date from the coach's profile into Expiry override.","")))</f>
        <v/>
      </c>
    </row>
    <row r="217">
      <c r="A217" s="11" t="n"/>
      <c r="B217" s="11" t="n"/>
      <c r="C217" s="15" t="n"/>
      <c r="D217" s="15" t="n"/>
      <c r="E217" s="13">
        <f>IF(OR(A217="",B217=""),"",IF(D217&lt;&gt;"",D217,IF(C217="","",IF(B217="U101: Safety &amp; Risk Management",DATE(IF(MONTH(C217)&gt;=8,YEAR(C217),YEAR(C217)-1)+4,7,31),IF(B217="U110: SafeSport Core Course",IF(AND(MONTH(C217)&gt;=6,MONTH(C217)&lt;=7),DATE(YEAR(C217),12,31),IF(MONTH(C217)&gt;=8,DATE(YEAR(C217)+1,7,31),DATE(YEAR(C217),7,31))),IF(OR(B217="Background check",B217="Pro First Aid (U107)"),EDATE(C217,24),IF(B217="USASF credential",EDATE(C217,60),IF(OR(B217="U100: Fundamentals of Gymnastics Instruction",B217="U112: Coaching and Control"),"No expiry",""))))))))</f>
        <v/>
      </c>
      <c r="F217" s="10">
        <f>IF(ISNUMBER(E217),E217-TODAY(),"")</f>
        <v/>
      </c>
      <c r="G217" s="10">
        <f>IF(OR(A217="",B217=""),"",IF(E217="No expiry","DONE",IF(NOT(ISNUMBER(E217)),"NEEDS DATE",IF(F217&lt;0,"EXPIRED",IF(F217&lt;=Settings!$B$6,"DUE SOON","CURRENT")))))</f>
        <v/>
      </c>
      <c r="H217" s="14">
        <f>IF(AND(B217="U110: SafeSport Core Course",ISNUMBER(C217)),IF(AND(MONTH(C217)&gt;=6,MONTH(C217)&lt;=7),"Taken in June or July: expires Dec 31, retake by then.",""),IF(AND(B217&lt;&gt;"",C217="",D217=""),"Enter the completion date or the expiry from the profile.",IF(AND(OR(B217="USA Gymnastics membership",B217="USASF coach membership",B217="Concussion education (U201)",B217="Other"),D217=""),"Type the expiry date from the coach's profile into Expiry override.","")))</f>
        <v/>
      </c>
    </row>
    <row r="218">
      <c r="A218" s="11" t="n"/>
      <c r="B218" s="11" t="n"/>
      <c r="C218" s="15" t="n"/>
      <c r="D218" s="15" t="n"/>
      <c r="E218" s="13">
        <f>IF(OR(A218="",B218=""),"",IF(D218&lt;&gt;"",D218,IF(C218="","",IF(B218="U101: Safety &amp; Risk Management",DATE(IF(MONTH(C218)&gt;=8,YEAR(C218),YEAR(C218)-1)+4,7,31),IF(B218="U110: SafeSport Core Course",IF(AND(MONTH(C218)&gt;=6,MONTH(C218)&lt;=7),DATE(YEAR(C218),12,31),IF(MONTH(C218)&gt;=8,DATE(YEAR(C218)+1,7,31),DATE(YEAR(C218),7,31))),IF(OR(B218="Background check",B218="Pro First Aid (U107)"),EDATE(C218,24),IF(B218="USASF credential",EDATE(C218,60),IF(OR(B218="U100: Fundamentals of Gymnastics Instruction",B218="U112: Coaching and Control"),"No expiry",""))))))))</f>
        <v/>
      </c>
      <c r="F218" s="10">
        <f>IF(ISNUMBER(E218),E218-TODAY(),"")</f>
        <v/>
      </c>
      <c r="G218" s="10">
        <f>IF(OR(A218="",B218=""),"",IF(E218="No expiry","DONE",IF(NOT(ISNUMBER(E218)),"NEEDS DATE",IF(F218&lt;0,"EXPIRED",IF(F218&lt;=Settings!$B$6,"DUE SOON","CURRENT")))))</f>
        <v/>
      </c>
      <c r="H218" s="14">
        <f>IF(AND(B218="U110: SafeSport Core Course",ISNUMBER(C218)),IF(AND(MONTH(C218)&gt;=6,MONTH(C218)&lt;=7),"Taken in June or July: expires Dec 31, retake by then.",""),IF(AND(B218&lt;&gt;"",C218="",D218=""),"Enter the completion date or the expiry from the profile.",IF(AND(OR(B218="USA Gymnastics membership",B218="USASF coach membership",B218="Concussion education (U201)",B218="Other"),D218=""),"Type the expiry date from the coach's profile into Expiry override.","")))</f>
        <v/>
      </c>
    </row>
    <row r="219">
      <c r="A219" s="11" t="n"/>
      <c r="B219" s="11" t="n"/>
      <c r="C219" s="15" t="n"/>
      <c r="D219" s="15" t="n"/>
      <c r="E219" s="13">
        <f>IF(OR(A219="",B219=""),"",IF(D219&lt;&gt;"",D219,IF(C219="","",IF(B219="U101: Safety &amp; Risk Management",DATE(IF(MONTH(C219)&gt;=8,YEAR(C219),YEAR(C219)-1)+4,7,31),IF(B219="U110: SafeSport Core Course",IF(AND(MONTH(C219)&gt;=6,MONTH(C219)&lt;=7),DATE(YEAR(C219),12,31),IF(MONTH(C219)&gt;=8,DATE(YEAR(C219)+1,7,31),DATE(YEAR(C219),7,31))),IF(OR(B219="Background check",B219="Pro First Aid (U107)"),EDATE(C219,24),IF(B219="USASF credential",EDATE(C219,60),IF(OR(B219="U100: Fundamentals of Gymnastics Instruction",B219="U112: Coaching and Control"),"No expiry",""))))))))</f>
        <v/>
      </c>
      <c r="F219" s="10">
        <f>IF(ISNUMBER(E219),E219-TODAY(),"")</f>
        <v/>
      </c>
      <c r="G219" s="10">
        <f>IF(OR(A219="",B219=""),"",IF(E219="No expiry","DONE",IF(NOT(ISNUMBER(E219)),"NEEDS DATE",IF(F219&lt;0,"EXPIRED",IF(F219&lt;=Settings!$B$6,"DUE SOON","CURRENT")))))</f>
        <v/>
      </c>
      <c r="H219" s="14">
        <f>IF(AND(B219="U110: SafeSport Core Course",ISNUMBER(C219)),IF(AND(MONTH(C219)&gt;=6,MONTH(C219)&lt;=7),"Taken in June or July: expires Dec 31, retake by then.",""),IF(AND(B219&lt;&gt;"",C219="",D219=""),"Enter the completion date or the expiry from the profile.",IF(AND(OR(B219="USA Gymnastics membership",B219="USASF coach membership",B219="Concussion education (U201)",B219="Other"),D219=""),"Type the expiry date from the coach's profile into Expiry override.","")))</f>
        <v/>
      </c>
    </row>
    <row r="220">
      <c r="A220" s="11" t="n"/>
      <c r="B220" s="11" t="n"/>
      <c r="C220" s="15" t="n"/>
      <c r="D220" s="15" t="n"/>
      <c r="E220" s="13">
        <f>IF(OR(A220="",B220=""),"",IF(D220&lt;&gt;"",D220,IF(C220="","",IF(B220="U101: Safety &amp; Risk Management",DATE(IF(MONTH(C220)&gt;=8,YEAR(C220),YEAR(C220)-1)+4,7,31),IF(B220="U110: SafeSport Core Course",IF(AND(MONTH(C220)&gt;=6,MONTH(C220)&lt;=7),DATE(YEAR(C220),12,31),IF(MONTH(C220)&gt;=8,DATE(YEAR(C220)+1,7,31),DATE(YEAR(C220),7,31))),IF(OR(B220="Background check",B220="Pro First Aid (U107)"),EDATE(C220,24),IF(B220="USASF credential",EDATE(C220,60),IF(OR(B220="U100: Fundamentals of Gymnastics Instruction",B220="U112: Coaching and Control"),"No expiry",""))))))))</f>
        <v/>
      </c>
      <c r="F220" s="10">
        <f>IF(ISNUMBER(E220),E220-TODAY(),"")</f>
        <v/>
      </c>
      <c r="G220" s="10">
        <f>IF(OR(A220="",B220=""),"",IF(E220="No expiry","DONE",IF(NOT(ISNUMBER(E220)),"NEEDS DATE",IF(F220&lt;0,"EXPIRED",IF(F220&lt;=Settings!$B$6,"DUE SOON","CURRENT")))))</f>
        <v/>
      </c>
      <c r="H220" s="14">
        <f>IF(AND(B220="U110: SafeSport Core Course",ISNUMBER(C220)),IF(AND(MONTH(C220)&gt;=6,MONTH(C220)&lt;=7),"Taken in June or July: expires Dec 31, retake by then.",""),IF(AND(B220&lt;&gt;"",C220="",D220=""),"Enter the completion date or the expiry from the profile.",IF(AND(OR(B220="USA Gymnastics membership",B220="USASF coach membership",B220="Concussion education (U201)",B220="Other"),D220=""),"Type the expiry date from the coach's profile into Expiry override.","")))</f>
        <v/>
      </c>
    </row>
    <row r="221">
      <c r="A221" s="11" t="n"/>
      <c r="B221" s="11" t="n"/>
      <c r="C221" s="15" t="n"/>
      <c r="D221" s="15" t="n"/>
      <c r="E221" s="13">
        <f>IF(OR(A221="",B221=""),"",IF(D221&lt;&gt;"",D221,IF(C221="","",IF(B221="U101: Safety &amp; Risk Management",DATE(IF(MONTH(C221)&gt;=8,YEAR(C221),YEAR(C221)-1)+4,7,31),IF(B221="U110: SafeSport Core Course",IF(AND(MONTH(C221)&gt;=6,MONTH(C221)&lt;=7),DATE(YEAR(C221),12,31),IF(MONTH(C221)&gt;=8,DATE(YEAR(C221)+1,7,31),DATE(YEAR(C221),7,31))),IF(OR(B221="Background check",B221="Pro First Aid (U107)"),EDATE(C221,24),IF(B221="USASF credential",EDATE(C221,60),IF(OR(B221="U100: Fundamentals of Gymnastics Instruction",B221="U112: Coaching and Control"),"No expiry",""))))))))</f>
        <v/>
      </c>
      <c r="F221" s="10">
        <f>IF(ISNUMBER(E221),E221-TODAY(),"")</f>
        <v/>
      </c>
      <c r="G221" s="10">
        <f>IF(OR(A221="",B221=""),"",IF(E221="No expiry","DONE",IF(NOT(ISNUMBER(E221)),"NEEDS DATE",IF(F221&lt;0,"EXPIRED",IF(F221&lt;=Settings!$B$6,"DUE SOON","CURRENT")))))</f>
        <v/>
      </c>
      <c r="H221" s="14">
        <f>IF(AND(B221="U110: SafeSport Core Course",ISNUMBER(C221)),IF(AND(MONTH(C221)&gt;=6,MONTH(C221)&lt;=7),"Taken in June or July: expires Dec 31, retake by then.",""),IF(AND(B221&lt;&gt;"",C221="",D221=""),"Enter the completion date or the expiry from the profile.",IF(AND(OR(B221="USA Gymnastics membership",B221="USASF coach membership",B221="Concussion education (U201)",B221="Other"),D221=""),"Type the expiry date from the coach's profile into Expiry override.","")))</f>
        <v/>
      </c>
    </row>
    <row r="222">
      <c r="A222" s="11" t="n"/>
      <c r="B222" s="11" t="n"/>
      <c r="C222" s="15" t="n"/>
      <c r="D222" s="15" t="n"/>
      <c r="E222" s="13">
        <f>IF(OR(A222="",B222=""),"",IF(D222&lt;&gt;"",D222,IF(C222="","",IF(B222="U101: Safety &amp; Risk Management",DATE(IF(MONTH(C222)&gt;=8,YEAR(C222),YEAR(C222)-1)+4,7,31),IF(B222="U110: SafeSport Core Course",IF(AND(MONTH(C222)&gt;=6,MONTH(C222)&lt;=7),DATE(YEAR(C222),12,31),IF(MONTH(C222)&gt;=8,DATE(YEAR(C222)+1,7,31),DATE(YEAR(C222),7,31))),IF(OR(B222="Background check",B222="Pro First Aid (U107)"),EDATE(C222,24),IF(B222="USASF credential",EDATE(C222,60),IF(OR(B222="U100: Fundamentals of Gymnastics Instruction",B222="U112: Coaching and Control"),"No expiry",""))))))))</f>
        <v/>
      </c>
      <c r="F222" s="10">
        <f>IF(ISNUMBER(E222),E222-TODAY(),"")</f>
        <v/>
      </c>
      <c r="G222" s="10">
        <f>IF(OR(A222="",B222=""),"",IF(E222="No expiry","DONE",IF(NOT(ISNUMBER(E222)),"NEEDS DATE",IF(F222&lt;0,"EXPIRED",IF(F222&lt;=Settings!$B$6,"DUE SOON","CURRENT")))))</f>
        <v/>
      </c>
      <c r="H222" s="14">
        <f>IF(AND(B222="U110: SafeSport Core Course",ISNUMBER(C222)),IF(AND(MONTH(C222)&gt;=6,MONTH(C222)&lt;=7),"Taken in June or July: expires Dec 31, retake by then.",""),IF(AND(B222&lt;&gt;"",C222="",D222=""),"Enter the completion date or the expiry from the profile.",IF(AND(OR(B222="USA Gymnastics membership",B222="USASF coach membership",B222="Concussion education (U201)",B222="Other"),D222=""),"Type the expiry date from the coach's profile into Expiry override.","")))</f>
        <v/>
      </c>
    </row>
    <row r="223">
      <c r="A223" s="11" t="n"/>
      <c r="B223" s="11" t="n"/>
      <c r="C223" s="15" t="n"/>
      <c r="D223" s="15" t="n"/>
      <c r="E223" s="13">
        <f>IF(OR(A223="",B223=""),"",IF(D223&lt;&gt;"",D223,IF(C223="","",IF(B223="U101: Safety &amp; Risk Management",DATE(IF(MONTH(C223)&gt;=8,YEAR(C223),YEAR(C223)-1)+4,7,31),IF(B223="U110: SafeSport Core Course",IF(AND(MONTH(C223)&gt;=6,MONTH(C223)&lt;=7),DATE(YEAR(C223),12,31),IF(MONTH(C223)&gt;=8,DATE(YEAR(C223)+1,7,31),DATE(YEAR(C223),7,31))),IF(OR(B223="Background check",B223="Pro First Aid (U107)"),EDATE(C223,24),IF(B223="USASF credential",EDATE(C223,60),IF(OR(B223="U100: Fundamentals of Gymnastics Instruction",B223="U112: Coaching and Control"),"No expiry",""))))))))</f>
        <v/>
      </c>
      <c r="F223" s="10">
        <f>IF(ISNUMBER(E223),E223-TODAY(),"")</f>
        <v/>
      </c>
      <c r="G223" s="10">
        <f>IF(OR(A223="",B223=""),"",IF(E223="No expiry","DONE",IF(NOT(ISNUMBER(E223)),"NEEDS DATE",IF(F223&lt;0,"EXPIRED",IF(F223&lt;=Settings!$B$6,"DUE SOON","CURRENT")))))</f>
        <v/>
      </c>
      <c r="H223" s="14">
        <f>IF(AND(B223="U110: SafeSport Core Course",ISNUMBER(C223)),IF(AND(MONTH(C223)&gt;=6,MONTH(C223)&lt;=7),"Taken in June or July: expires Dec 31, retake by then.",""),IF(AND(B223&lt;&gt;"",C223="",D223=""),"Enter the completion date or the expiry from the profile.",IF(AND(OR(B223="USA Gymnastics membership",B223="USASF coach membership",B223="Concussion education (U201)",B223="Other"),D223=""),"Type the expiry date from the coach's profile into Expiry override.","")))</f>
        <v/>
      </c>
    </row>
    <row r="224">
      <c r="A224" s="11" t="n"/>
      <c r="B224" s="11" t="n"/>
      <c r="C224" s="15" t="n"/>
      <c r="D224" s="15" t="n"/>
      <c r="E224" s="13">
        <f>IF(OR(A224="",B224=""),"",IF(D224&lt;&gt;"",D224,IF(C224="","",IF(B224="U101: Safety &amp; Risk Management",DATE(IF(MONTH(C224)&gt;=8,YEAR(C224),YEAR(C224)-1)+4,7,31),IF(B224="U110: SafeSport Core Course",IF(AND(MONTH(C224)&gt;=6,MONTH(C224)&lt;=7),DATE(YEAR(C224),12,31),IF(MONTH(C224)&gt;=8,DATE(YEAR(C224)+1,7,31),DATE(YEAR(C224),7,31))),IF(OR(B224="Background check",B224="Pro First Aid (U107)"),EDATE(C224,24),IF(B224="USASF credential",EDATE(C224,60),IF(OR(B224="U100: Fundamentals of Gymnastics Instruction",B224="U112: Coaching and Control"),"No expiry",""))))))))</f>
        <v/>
      </c>
      <c r="F224" s="10">
        <f>IF(ISNUMBER(E224),E224-TODAY(),"")</f>
        <v/>
      </c>
      <c r="G224" s="10">
        <f>IF(OR(A224="",B224=""),"",IF(E224="No expiry","DONE",IF(NOT(ISNUMBER(E224)),"NEEDS DATE",IF(F224&lt;0,"EXPIRED",IF(F224&lt;=Settings!$B$6,"DUE SOON","CURRENT")))))</f>
        <v/>
      </c>
      <c r="H224" s="14">
        <f>IF(AND(B224="U110: SafeSport Core Course",ISNUMBER(C224)),IF(AND(MONTH(C224)&gt;=6,MONTH(C224)&lt;=7),"Taken in June or July: expires Dec 31, retake by then.",""),IF(AND(B224&lt;&gt;"",C224="",D224=""),"Enter the completion date or the expiry from the profile.",IF(AND(OR(B224="USA Gymnastics membership",B224="USASF coach membership",B224="Concussion education (U201)",B224="Other"),D224=""),"Type the expiry date from the coach's profile into Expiry override.","")))</f>
        <v/>
      </c>
    </row>
    <row r="225">
      <c r="A225" s="11" t="n"/>
      <c r="B225" s="11" t="n"/>
      <c r="C225" s="15" t="n"/>
      <c r="D225" s="15" t="n"/>
      <c r="E225" s="13">
        <f>IF(OR(A225="",B225=""),"",IF(D225&lt;&gt;"",D225,IF(C225="","",IF(B225="U101: Safety &amp; Risk Management",DATE(IF(MONTH(C225)&gt;=8,YEAR(C225),YEAR(C225)-1)+4,7,31),IF(B225="U110: SafeSport Core Course",IF(AND(MONTH(C225)&gt;=6,MONTH(C225)&lt;=7),DATE(YEAR(C225),12,31),IF(MONTH(C225)&gt;=8,DATE(YEAR(C225)+1,7,31),DATE(YEAR(C225),7,31))),IF(OR(B225="Background check",B225="Pro First Aid (U107)"),EDATE(C225,24),IF(B225="USASF credential",EDATE(C225,60),IF(OR(B225="U100: Fundamentals of Gymnastics Instruction",B225="U112: Coaching and Control"),"No expiry",""))))))))</f>
        <v/>
      </c>
      <c r="F225" s="10">
        <f>IF(ISNUMBER(E225),E225-TODAY(),"")</f>
        <v/>
      </c>
      <c r="G225" s="10">
        <f>IF(OR(A225="",B225=""),"",IF(E225="No expiry","DONE",IF(NOT(ISNUMBER(E225)),"NEEDS DATE",IF(F225&lt;0,"EXPIRED",IF(F225&lt;=Settings!$B$6,"DUE SOON","CURRENT")))))</f>
        <v/>
      </c>
      <c r="H225" s="14">
        <f>IF(AND(B225="U110: SafeSport Core Course",ISNUMBER(C225)),IF(AND(MONTH(C225)&gt;=6,MONTH(C225)&lt;=7),"Taken in June or July: expires Dec 31, retake by then.",""),IF(AND(B225&lt;&gt;"",C225="",D225=""),"Enter the completion date or the expiry from the profile.",IF(AND(OR(B225="USA Gymnastics membership",B225="USASF coach membership",B225="Concussion education (U201)",B225="Other"),D225=""),"Type the expiry date from the coach's profile into Expiry override.","")))</f>
        <v/>
      </c>
    </row>
    <row r="226">
      <c r="A226" s="11" t="n"/>
      <c r="B226" s="11" t="n"/>
      <c r="C226" s="15" t="n"/>
      <c r="D226" s="15" t="n"/>
      <c r="E226" s="13">
        <f>IF(OR(A226="",B226=""),"",IF(D226&lt;&gt;"",D226,IF(C226="","",IF(B226="U101: Safety &amp; Risk Management",DATE(IF(MONTH(C226)&gt;=8,YEAR(C226),YEAR(C226)-1)+4,7,31),IF(B226="U110: SafeSport Core Course",IF(AND(MONTH(C226)&gt;=6,MONTH(C226)&lt;=7),DATE(YEAR(C226),12,31),IF(MONTH(C226)&gt;=8,DATE(YEAR(C226)+1,7,31),DATE(YEAR(C226),7,31))),IF(OR(B226="Background check",B226="Pro First Aid (U107)"),EDATE(C226,24),IF(B226="USASF credential",EDATE(C226,60),IF(OR(B226="U100: Fundamentals of Gymnastics Instruction",B226="U112: Coaching and Control"),"No expiry",""))))))))</f>
        <v/>
      </c>
      <c r="F226" s="10">
        <f>IF(ISNUMBER(E226),E226-TODAY(),"")</f>
        <v/>
      </c>
      <c r="G226" s="10">
        <f>IF(OR(A226="",B226=""),"",IF(E226="No expiry","DONE",IF(NOT(ISNUMBER(E226)),"NEEDS DATE",IF(F226&lt;0,"EXPIRED",IF(F226&lt;=Settings!$B$6,"DUE SOON","CURRENT")))))</f>
        <v/>
      </c>
      <c r="H226" s="14">
        <f>IF(AND(B226="U110: SafeSport Core Course",ISNUMBER(C226)),IF(AND(MONTH(C226)&gt;=6,MONTH(C226)&lt;=7),"Taken in June or July: expires Dec 31, retake by then.",""),IF(AND(B226&lt;&gt;"",C226="",D226=""),"Enter the completion date or the expiry from the profile.",IF(AND(OR(B226="USA Gymnastics membership",B226="USASF coach membership",B226="Concussion education (U201)",B226="Other"),D226=""),"Type the expiry date from the coach's profile into Expiry override.","")))</f>
        <v/>
      </c>
    </row>
    <row r="227">
      <c r="A227" s="11" t="n"/>
      <c r="B227" s="11" t="n"/>
      <c r="C227" s="15" t="n"/>
      <c r="D227" s="15" t="n"/>
      <c r="E227" s="13">
        <f>IF(OR(A227="",B227=""),"",IF(D227&lt;&gt;"",D227,IF(C227="","",IF(B227="U101: Safety &amp; Risk Management",DATE(IF(MONTH(C227)&gt;=8,YEAR(C227),YEAR(C227)-1)+4,7,31),IF(B227="U110: SafeSport Core Course",IF(AND(MONTH(C227)&gt;=6,MONTH(C227)&lt;=7),DATE(YEAR(C227),12,31),IF(MONTH(C227)&gt;=8,DATE(YEAR(C227)+1,7,31),DATE(YEAR(C227),7,31))),IF(OR(B227="Background check",B227="Pro First Aid (U107)"),EDATE(C227,24),IF(B227="USASF credential",EDATE(C227,60),IF(OR(B227="U100: Fundamentals of Gymnastics Instruction",B227="U112: Coaching and Control"),"No expiry",""))))))))</f>
        <v/>
      </c>
      <c r="F227" s="10">
        <f>IF(ISNUMBER(E227),E227-TODAY(),"")</f>
        <v/>
      </c>
      <c r="G227" s="10">
        <f>IF(OR(A227="",B227=""),"",IF(E227="No expiry","DONE",IF(NOT(ISNUMBER(E227)),"NEEDS DATE",IF(F227&lt;0,"EXPIRED",IF(F227&lt;=Settings!$B$6,"DUE SOON","CURRENT")))))</f>
        <v/>
      </c>
      <c r="H227" s="14">
        <f>IF(AND(B227="U110: SafeSport Core Course",ISNUMBER(C227)),IF(AND(MONTH(C227)&gt;=6,MONTH(C227)&lt;=7),"Taken in June or July: expires Dec 31, retake by then.",""),IF(AND(B227&lt;&gt;"",C227="",D227=""),"Enter the completion date or the expiry from the profile.",IF(AND(OR(B227="USA Gymnastics membership",B227="USASF coach membership",B227="Concussion education (U201)",B227="Other"),D227=""),"Type the expiry date from the coach's profile into Expiry override.","")))</f>
        <v/>
      </c>
    </row>
    <row r="228">
      <c r="A228" s="11" t="n"/>
      <c r="B228" s="11" t="n"/>
      <c r="C228" s="15" t="n"/>
      <c r="D228" s="15" t="n"/>
      <c r="E228" s="13">
        <f>IF(OR(A228="",B228=""),"",IF(D228&lt;&gt;"",D228,IF(C228="","",IF(B228="U101: Safety &amp; Risk Management",DATE(IF(MONTH(C228)&gt;=8,YEAR(C228),YEAR(C228)-1)+4,7,31),IF(B228="U110: SafeSport Core Course",IF(AND(MONTH(C228)&gt;=6,MONTH(C228)&lt;=7),DATE(YEAR(C228),12,31),IF(MONTH(C228)&gt;=8,DATE(YEAR(C228)+1,7,31),DATE(YEAR(C228),7,31))),IF(OR(B228="Background check",B228="Pro First Aid (U107)"),EDATE(C228,24),IF(B228="USASF credential",EDATE(C228,60),IF(OR(B228="U100: Fundamentals of Gymnastics Instruction",B228="U112: Coaching and Control"),"No expiry",""))))))))</f>
        <v/>
      </c>
      <c r="F228" s="10">
        <f>IF(ISNUMBER(E228),E228-TODAY(),"")</f>
        <v/>
      </c>
      <c r="G228" s="10">
        <f>IF(OR(A228="",B228=""),"",IF(E228="No expiry","DONE",IF(NOT(ISNUMBER(E228)),"NEEDS DATE",IF(F228&lt;0,"EXPIRED",IF(F228&lt;=Settings!$B$6,"DUE SOON","CURRENT")))))</f>
        <v/>
      </c>
      <c r="H228" s="14">
        <f>IF(AND(B228="U110: SafeSport Core Course",ISNUMBER(C228)),IF(AND(MONTH(C228)&gt;=6,MONTH(C228)&lt;=7),"Taken in June or July: expires Dec 31, retake by then.",""),IF(AND(B228&lt;&gt;"",C228="",D228=""),"Enter the completion date or the expiry from the profile.",IF(AND(OR(B228="USA Gymnastics membership",B228="USASF coach membership",B228="Concussion education (U201)",B228="Other"),D228=""),"Type the expiry date from the coach's profile into Expiry override.","")))</f>
        <v/>
      </c>
    </row>
    <row r="229">
      <c r="A229" s="11" t="n"/>
      <c r="B229" s="11" t="n"/>
      <c r="C229" s="15" t="n"/>
      <c r="D229" s="15" t="n"/>
      <c r="E229" s="13">
        <f>IF(OR(A229="",B229=""),"",IF(D229&lt;&gt;"",D229,IF(C229="","",IF(B229="U101: Safety &amp; Risk Management",DATE(IF(MONTH(C229)&gt;=8,YEAR(C229),YEAR(C229)-1)+4,7,31),IF(B229="U110: SafeSport Core Course",IF(AND(MONTH(C229)&gt;=6,MONTH(C229)&lt;=7),DATE(YEAR(C229),12,31),IF(MONTH(C229)&gt;=8,DATE(YEAR(C229)+1,7,31),DATE(YEAR(C229),7,31))),IF(OR(B229="Background check",B229="Pro First Aid (U107)"),EDATE(C229,24),IF(B229="USASF credential",EDATE(C229,60),IF(OR(B229="U100: Fundamentals of Gymnastics Instruction",B229="U112: Coaching and Control"),"No expiry",""))))))))</f>
        <v/>
      </c>
      <c r="F229" s="10">
        <f>IF(ISNUMBER(E229),E229-TODAY(),"")</f>
        <v/>
      </c>
      <c r="G229" s="10">
        <f>IF(OR(A229="",B229=""),"",IF(E229="No expiry","DONE",IF(NOT(ISNUMBER(E229)),"NEEDS DATE",IF(F229&lt;0,"EXPIRED",IF(F229&lt;=Settings!$B$6,"DUE SOON","CURRENT")))))</f>
        <v/>
      </c>
      <c r="H229" s="14">
        <f>IF(AND(B229="U110: SafeSport Core Course",ISNUMBER(C229)),IF(AND(MONTH(C229)&gt;=6,MONTH(C229)&lt;=7),"Taken in June or July: expires Dec 31, retake by then.",""),IF(AND(B229&lt;&gt;"",C229="",D229=""),"Enter the completion date or the expiry from the profile.",IF(AND(OR(B229="USA Gymnastics membership",B229="USASF coach membership",B229="Concussion education (U201)",B229="Other"),D229=""),"Type the expiry date from the coach's profile into Expiry override.","")))</f>
        <v/>
      </c>
    </row>
    <row r="230">
      <c r="A230" s="11" t="n"/>
      <c r="B230" s="11" t="n"/>
      <c r="C230" s="15" t="n"/>
      <c r="D230" s="15" t="n"/>
      <c r="E230" s="13">
        <f>IF(OR(A230="",B230=""),"",IF(D230&lt;&gt;"",D230,IF(C230="","",IF(B230="U101: Safety &amp; Risk Management",DATE(IF(MONTH(C230)&gt;=8,YEAR(C230),YEAR(C230)-1)+4,7,31),IF(B230="U110: SafeSport Core Course",IF(AND(MONTH(C230)&gt;=6,MONTH(C230)&lt;=7),DATE(YEAR(C230),12,31),IF(MONTH(C230)&gt;=8,DATE(YEAR(C230)+1,7,31),DATE(YEAR(C230),7,31))),IF(OR(B230="Background check",B230="Pro First Aid (U107)"),EDATE(C230,24),IF(B230="USASF credential",EDATE(C230,60),IF(OR(B230="U100: Fundamentals of Gymnastics Instruction",B230="U112: Coaching and Control"),"No expiry",""))))))))</f>
        <v/>
      </c>
      <c r="F230" s="10">
        <f>IF(ISNUMBER(E230),E230-TODAY(),"")</f>
        <v/>
      </c>
      <c r="G230" s="10">
        <f>IF(OR(A230="",B230=""),"",IF(E230="No expiry","DONE",IF(NOT(ISNUMBER(E230)),"NEEDS DATE",IF(F230&lt;0,"EXPIRED",IF(F230&lt;=Settings!$B$6,"DUE SOON","CURRENT")))))</f>
        <v/>
      </c>
      <c r="H230" s="14">
        <f>IF(AND(B230="U110: SafeSport Core Course",ISNUMBER(C230)),IF(AND(MONTH(C230)&gt;=6,MONTH(C230)&lt;=7),"Taken in June or July: expires Dec 31, retake by then.",""),IF(AND(B230&lt;&gt;"",C230="",D230=""),"Enter the completion date or the expiry from the profile.",IF(AND(OR(B230="USA Gymnastics membership",B230="USASF coach membership",B230="Concussion education (U201)",B230="Other"),D230=""),"Type the expiry date from the coach's profile into Expiry override.","")))</f>
        <v/>
      </c>
    </row>
    <row r="231">
      <c r="A231" s="11" t="n"/>
      <c r="B231" s="11" t="n"/>
      <c r="C231" s="15" t="n"/>
      <c r="D231" s="15" t="n"/>
      <c r="E231" s="13">
        <f>IF(OR(A231="",B231=""),"",IF(D231&lt;&gt;"",D231,IF(C231="","",IF(B231="U101: Safety &amp; Risk Management",DATE(IF(MONTH(C231)&gt;=8,YEAR(C231),YEAR(C231)-1)+4,7,31),IF(B231="U110: SafeSport Core Course",IF(AND(MONTH(C231)&gt;=6,MONTH(C231)&lt;=7),DATE(YEAR(C231),12,31),IF(MONTH(C231)&gt;=8,DATE(YEAR(C231)+1,7,31),DATE(YEAR(C231),7,31))),IF(OR(B231="Background check",B231="Pro First Aid (U107)"),EDATE(C231,24),IF(B231="USASF credential",EDATE(C231,60),IF(OR(B231="U100: Fundamentals of Gymnastics Instruction",B231="U112: Coaching and Control"),"No expiry",""))))))))</f>
        <v/>
      </c>
      <c r="F231" s="10">
        <f>IF(ISNUMBER(E231),E231-TODAY(),"")</f>
        <v/>
      </c>
      <c r="G231" s="10">
        <f>IF(OR(A231="",B231=""),"",IF(E231="No expiry","DONE",IF(NOT(ISNUMBER(E231)),"NEEDS DATE",IF(F231&lt;0,"EXPIRED",IF(F231&lt;=Settings!$B$6,"DUE SOON","CURRENT")))))</f>
        <v/>
      </c>
      <c r="H231" s="14">
        <f>IF(AND(B231="U110: SafeSport Core Course",ISNUMBER(C231)),IF(AND(MONTH(C231)&gt;=6,MONTH(C231)&lt;=7),"Taken in June or July: expires Dec 31, retake by then.",""),IF(AND(B231&lt;&gt;"",C231="",D231=""),"Enter the completion date or the expiry from the profile.",IF(AND(OR(B231="USA Gymnastics membership",B231="USASF coach membership",B231="Concussion education (U201)",B231="Other"),D231=""),"Type the expiry date from the coach's profile into Expiry override.","")))</f>
        <v/>
      </c>
    </row>
    <row r="232">
      <c r="A232" s="11" t="n"/>
      <c r="B232" s="11" t="n"/>
      <c r="C232" s="15" t="n"/>
      <c r="D232" s="15" t="n"/>
      <c r="E232" s="13">
        <f>IF(OR(A232="",B232=""),"",IF(D232&lt;&gt;"",D232,IF(C232="","",IF(B232="U101: Safety &amp; Risk Management",DATE(IF(MONTH(C232)&gt;=8,YEAR(C232),YEAR(C232)-1)+4,7,31),IF(B232="U110: SafeSport Core Course",IF(AND(MONTH(C232)&gt;=6,MONTH(C232)&lt;=7),DATE(YEAR(C232),12,31),IF(MONTH(C232)&gt;=8,DATE(YEAR(C232)+1,7,31),DATE(YEAR(C232),7,31))),IF(OR(B232="Background check",B232="Pro First Aid (U107)"),EDATE(C232,24),IF(B232="USASF credential",EDATE(C232,60),IF(OR(B232="U100: Fundamentals of Gymnastics Instruction",B232="U112: Coaching and Control"),"No expiry",""))))))))</f>
        <v/>
      </c>
      <c r="F232" s="10">
        <f>IF(ISNUMBER(E232),E232-TODAY(),"")</f>
        <v/>
      </c>
      <c r="G232" s="10">
        <f>IF(OR(A232="",B232=""),"",IF(E232="No expiry","DONE",IF(NOT(ISNUMBER(E232)),"NEEDS DATE",IF(F232&lt;0,"EXPIRED",IF(F232&lt;=Settings!$B$6,"DUE SOON","CURRENT")))))</f>
        <v/>
      </c>
      <c r="H232" s="14">
        <f>IF(AND(B232="U110: SafeSport Core Course",ISNUMBER(C232)),IF(AND(MONTH(C232)&gt;=6,MONTH(C232)&lt;=7),"Taken in June or July: expires Dec 31, retake by then.",""),IF(AND(B232&lt;&gt;"",C232="",D232=""),"Enter the completion date or the expiry from the profile.",IF(AND(OR(B232="USA Gymnastics membership",B232="USASF coach membership",B232="Concussion education (U201)",B232="Other"),D232=""),"Type the expiry date from the coach's profile into Expiry override.","")))</f>
        <v/>
      </c>
    </row>
    <row r="233">
      <c r="A233" s="11" t="n"/>
      <c r="B233" s="11" t="n"/>
      <c r="C233" s="15" t="n"/>
      <c r="D233" s="15" t="n"/>
      <c r="E233" s="13">
        <f>IF(OR(A233="",B233=""),"",IF(D233&lt;&gt;"",D233,IF(C233="","",IF(B233="U101: Safety &amp; Risk Management",DATE(IF(MONTH(C233)&gt;=8,YEAR(C233),YEAR(C233)-1)+4,7,31),IF(B233="U110: SafeSport Core Course",IF(AND(MONTH(C233)&gt;=6,MONTH(C233)&lt;=7),DATE(YEAR(C233),12,31),IF(MONTH(C233)&gt;=8,DATE(YEAR(C233)+1,7,31),DATE(YEAR(C233),7,31))),IF(OR(B233="Background check",B233="Pro First Aid (U107)"),EDATE(C233,24),IF(B233="USASF credential",EDATE(C233,60),IF(OR(B233="U100: Fundamentals of Gymnastics Instruction",B233="U112: Coaching and Control"),"No expiry",""))))))))</f>
        <v/>
      </c>
      <c r="F233" s="10">
        <f>IF(ISNUMBER(E233),E233-TODAY(),"")</f>
        <v/>
      </c>
      <c r="G233" s="10">
        <f>IF(OR(A233="",B233=""),"",IF(E233="No expiry","DONE",IF(NOT(ISNUMBER(E233)),"NEEDS DATE",IF(F233&lt;0,"EXPIRED",IF(F233&lt;=Settings!$B$6,"DUE SOON","CURRENT")))))</f>
        <v/>
      </c>
      <c r="H233" s="14">
        <f>IF(AND(B233="U110: SafeSport Core Course",ISNUMBER(C233)),IF(AND(MONTH(C233)&gt;=6,MONTH(C233)&lt;=7),"Taken in June or July: expires Dec 31, retake by then.",""),IF(AND(B233&lt;&gt;"",C233="",D233=""),"Enter the completion date or the expiry from the profile.",IF(AND(OR(B233="USA Gymnastics membership",B233="USASF coach membership",B233="Concussion education (U201)",B233="Other"),D233=""),"Type the expiry date from the coach's profile into Expiry override.","")))</f>
        <v/>
      </c>
    </row>
    <row r="234">
      <c r="A234" s="11" t="n"/>
      <c r="B234" s="11" t="n"/>
      <c r="C234" s="15" t="n"/>
      <c r="D234" s="15" t="n"/>
      <c r="E234" s="13">
        <f>IF(OR(A234="",B234=""),"",IF(D234&lt;&gt;"",D234,IF(C234="","",IF(B234="U101: Safety &amp; Risk Management",DATE(IF(MONTH(C234)&gt;=8,YEAR(C234),YEAR(C234)-1)+4,7,31),IF(B234="U110: SafeSport Core Course",IF(AND(MONTH(C234)&gt;=6,MONTH(C234)&lt;=7),DATE(YEAR(C234),12,31),IF(MONTH(C234)&gt;=8,DATE(YEAR(C234)+1,7,31),DATE(YEAR(C234),7,31))),IF(OR(B234="Background check",B234="Pro First Aid (U107)"),EDATE(C234,24),IF(B234="USASF credential",EDATE(C234,60),IF(OR(B234="U100: Fundamentals of Gymnastics Instruction",B234="U112: Coaching and Control"),"No expiry",""))))))))</f>
        <v/>
      </c>
      <c r="F234" s="10">
        <f>IF(ISNUMBER(E234),E234-TODAY(),"")</f>
        <v/>
      </c>
      <c r="G234" s="10">
        <f>IF(OR(A234="",B234=""),"",IF(E234="No expiry","DONE",IF(NOT(ISNUMBER(E234)),"NEEDS DATE",IF(F234&lt;0,"EXPIRED",IF(F234&lt;=Settings!$B$6,"DUE SOON","CURRENT")))))</f>
        <v/>
      </c>
      <c r="H234" s="14">
        <f>IF(AND(B234="U110: SafeSport Core Course",ISNUMBER(C234)),IF(AND(MONTH(C234)&gt;=6,MONTH(C234)&lt;=7),"Taken in June or July: expires Dec 31, retake by then.",""),IF(AND(B234&lt;&gt;"",C234="",D234=""),"Enter the completion date or the expiry from the profile.",IF(AND(OR(B234="USA Gymnastics membership",B234="USASF coach membership",B234="Concussion education (U201)",B234="Other"),D234=""),"Type the expiry date from the coach's profile into Expiry override.","")))</f>
        <v/>
      </c>
    </row>
    <row r="235">
      <c r="A235" s="11" t="n"/>
      <c r="B235" s="11" t="n"/>
      <c r="C235" s="15" t="n"/>
      <c r="D235" s="15" t="n"/>
      <c r="E235" s="13">
        <f>IF(OR(A235="",B235=""),"",IF(D235&lt;&gt;"",D235,IF(C235="","",IF(B235="U101: Safety &amp; Risk Management",DATE(IF(MONTH(C235)&gt;=8,YEAR(C235),YEAR(C235)-1)+4,7,31),IF(B235="U110: SafeSport Core Course",IF(AND(MONTH(C235)&gt;=6,MONTH(C235)&lt;=7),DATE(YEAR(C235),12,31),IF(MONTH(C235)&gt;=8,DATE(YEAR(C235)+1,7,31),DATE(YEAR(C235),7,31))),IF(OR(B235="Background check",B235="Pro First Aid (U107)"),EDATE(C235,24),IF(B235="USASF credential",EDATE(C235,60),IF(OR(B235="U100: Fundamentals of Gymnastics Instruction",B235="U112: Coaching and Control"),"No expiry",""))))))))</f>
        <v/>
      </c>
      <c r="F235" s="10">
        <f>IF(ISNUMBER(E235),E235-TODAY(),"")</f>
        <v/>
      </c>
      <c r="G235" s="10">
        <f>IF(OR(A235="",B235=""),"",IF(E235="No expiry","DONE",IF(NOT(ISNUMBER(E235)),"NEEDS DATE",IF(F235&lt;0,"EXPIRED",IF(F235&lt;=Settings!$B$6,"DUE SOON","CURRENT")))))</f>
        <v/>
      </c>
      <c r="H235" s="14">
        <f>IF(AND(B235="U110: SafeSport Core Course",ISNUMBER(C235)),IF(AND(MONTH(C235)&gt;=6,MONTH(C235)&lt;=7),"Taken in June or July: expires Dec 31, retake by then.",""),IF(AND(B235&lt;&gt;"",C235="",D235=""),"Enter the completion date or the expiry from the profile.",IF(AND(OR(B235="USA Gymnastics membership",B235="USASF coach membership",B235="Concussion education (U201)",B235="Other"),D235=""),"Type the expiry date from the coach's profile into Expiry override.","")))</f>
        <v/>
      </c>
    </row>
    <row r="236">
      <c r="A236" s="11" t="n"/>
      <c r="B236" s="11" t="n"/>
      <c r="C236" s="15" t="n"/>
      <c r="D236" s="15" t="n"/>
      <c r="E236" s="13">
        <f>IF(OR(A236="",B236=""),"",IF(D236&lt;&gt;"",D236,IF(C236="","",IF(B236="U101: Safety &amp; Risk Management",DATE(IF(MONTH(C236)&gt;=8,YEAR(C236),YEAR(C236)-1)+4,7,31),IF(B236="U110: SafeSport Core Course",IF(AND(MONTH(C236)&gt;=6,MONTH(C236)&lt;=7),DATE(YEAR(C236),12,31),IF(MONTH(C236)&gt;=8,DATE(YEAR(C236)+1,7,31),DATE(YEAR(C236),7,31))),IF(OR(B236="Background check",B236="Pro First Aid (U107)"),EDATE(C236,24),IF(B236="USASF credential",EDATE(C236,60),IF(OR(B236="U100: Fundamentals of Gymnastics Instruction",B236="U112: Coaching and Control"),"No expiry",""))))))))</f>
        <v/>
      </c>
      <c r="F236" s="10">
        <f>IF(ISNUMBER(E236),E236-TODAY(),"")</f>
        <v/>
      </c>
      <c r="G236" s="10">
        <f>IF(OR(A236="",B236=""),"",IF(E236="No expiry","DONE",IF(NOT(ISNUMBER(E236)),"NEEDS DATE",IF(F236&lt;0,"EXPIRED",IF(F236&lt;=Settings!$B$6,"DUE SOON","CURRENT")))))</f>
        <v/>
      </c>
      <c r="H236" s="14">
        <f>IF(AND(B236="U110: SafeSport Core Course",ISNUMBER(C236)),IF(AND(MONTH(C236)&gt;=6,MONTH(C236)&lt;=7),"Taken in June or July: expires Dec 31, retake by then.",""),IF(AND(B236&lt;&gt;"",C236="",D236=""),"Enter the completion date or the expiry from the profile.",IF(AND(OR(B236="USA Gymnastics membership",B236="USASF coach membership",B236="Concussion education (U201)",B236="Other"),D236=""),"Type the expiry date from the coach's profile into Expiry override.","")))</f>
        <v/>
      </c>
    </row>
    <row r="237">
      <c r="A237" s="11" t="n"/>
      <c r="B237" s="11" t="n"/>
      <c r="C237" s="15" t="n"/>
      <c r="D237" s="15" t="n"/>
      <c r="E237" s="13">
        <f>IF(OR(A237="",B237=""),"",IF(D237&lt;&gt;"",D237,IF(C237="","",IF(B237="U101: Safety &amp; Risk Management",DATE(IF(MONTH(C237)&gt;=8,YEAR(C237),YEAR(C237)-1)+4,7,31),IF(B237="U110: SafeSport Core Course",IF(AND(MONTH(C237)&gt;=6,MONTH(C237)&lt;=7),DATE(YEAR(C237),12,31),IF(MONTH(C237)&gt;=8,DATE(YEAR(C237)+1,7,31),DATE(YEAR(C237),7,31))),IF(OR(B237="Background check",B237="Pro First Aid (U107)"),EDATE(C237,24),IF(B237="USASF credential",EDATE(C237,60),IF(OR(B237="U100: Fundamentals of Gymnastics Instruction",B237="U112: Coaching and Control"),"No expiry",""))))))))</f>
        <v/>
      </c>
      <c r="F237" s="10">
        <f>IF(ISNUMBER(E237),E237-TODAY(),"")</f>
        <v/>
      </c>
      <c r="G237" s="10">
        <f>IF(OR(A237="",B237=""),"",IF(E237="No expiry","DONE",IF(NOT(ISNUMBER(E237)),"NEEDS DATE",IF(F237&lt;0,"EXPIRED",IF(F237&lt;=Settings!$B$6,"DUE SOON","CURRENT")))))</f>
        <v/>
      </c>
      <c r="H237" s="14">
        <f>IF(AND(B237="U110: SafeSport Core Course",ISNUMBER(C237)),IF(AND(MONTH(C237)&gt;=6,MONTH(C237)&lt;=7),"Taken in June or July: expires Dec 31, retake by then.",""),IF(AND(B237&lt;&gt;"",C237="",D237=""),"Enter the completion date or the expiry from the profile.",IF(AND(OR(B237="USA Gymnastics membership",B237="USASF coach membership",B237="Concussion education (U201)",B237="Other"),D237=""),"Type the expiry date from the coach's profile into Expiry override.","")))</f>
        <v/>
      </c>
    </row>
    <row r="238">
      <c r="A238" s="11" t="n"/>
      <c r="B238" s="11" t="n"/>
      <c r="C238" s="15" t="n"/>
      <c r="D238" s="15" t="n"/>
      <c r="E238" s="13">
        <f>IF(OR(A238="",B238=""),"",IF(D238&lt;&gt;"",D238,IF(C238="","",IF(B238="U101: Safety &amp; Risk Management",DATE(IF(MONTH(C238)&gt;=8,YEAR(C238),YEAR(C238)-1)+4,7,31),IF(B238="U110: SafeSport Core Course",IF(AND(MONTH(C238)&gt;=6,MONTH(C238)&lt;=7),DATE(YEAR(C238),12,31),IF(MONTH(C238)&gt;=8,DATE(YEAR(C238)+1,7,31),DATE(YEAR(C238),7,31))),IF(OR(B238="Background check",B238="Pro First Aid (U107)"),EDATE(C238,24),IF(B238="USASF credential",EDATE(C238,60),IF(OR(B238="U100: Fundamentals of Gymnastics Instruction",B238="U112: Coaching and Control"),"No expiry",""))))))))</f>
        <v/>
      </c>
      <c r="F238" s="10">
        <f>IF(ISNUMBER(E238),E238-TODAY(),"")</f>
        <v/>
      </c>
      <c r="G238" s="10">
        <f>IF(OR(A238="",B238=""),"",IF(E238="No expiry","DONE",IF(NOT(ISNUMBER(E238)),"NEEDS DATE",IF(F238&lt;0,"EXPIRED",IF(F238&lt;=Settings!$B$6,"DUE SOON","CURRENT")))))</f>
        <v/>
      </c>
      <c r="H238" s="14">
        <f>IF(AND(B238="U110: SafeSport Core Course",ISNUMBER(C238)),IF(AND(MONTH(C238)&gt;=6,MONTH(C238)&lt;=7),"Taken in June or July: expires Dec 31, retake by then.",""),IF(AND(B238&lt;&gt;"",C238="",D238=""),"Enter the completion date or the expiry from the profile.",IF(AND(OR(B238="USA Gymnastics membership",B238="USASF coach membership",B238="Concussion education (U201)",B238="Other"),D238=""),"Type the expiry date from the coach's profile into Expiry override.","")))</f>
        <v/>
      </c>
    </row>
    <row r="239">
      <c r="A239" s="11" t="n"/>
      <c r="B239" s="11" t="n"/>
      <c r="C239" s="15" t="n"/>
      <c r="D239" s="15" t="n"/>
      <c r="E239" s="13">
        <f>IF(OR(A239="",B239=""),"",IF(D239&lt;&gt;"",D239,IF(C239="","",IF(B239="U101: Safety &amp; Risk Management",DATE(IF(MONTH(C239)&gt;=8,YEAR(C239),YEAR(C239)-1)+4,7,31),IF(B239="U110: SafeSport Core Course",IF(AND(MONTH(C239)&gt;=6,MONTH(C239)&lt;=7),DATE(YEAR(C239),12,31),IF(MONTH(C239)&gt;=8,DATE(YEAR(C239)+1,7,31),DATE(YEAR(C239),7,31))),IF(OR(B239="Background check",B239="Pro First Aid (U107)"),EDATE(C239,24),IF(B239="USASF credential",EDATE(C239,60),IF(OR(B239="U100: Fundamentals of Gymnastics Instruction",B239="U112: Coaching and Control"),"No expiry",""))))))))</f>
        <v/>
      </c>
      <c r="F239" s="10">
        <f>IF(ISNUMBER(E239),E239-TODAY(),"")</f>
        <v/>
      </c>
      <c r="G239" s="10">
        <f>IF(OR(A239="",B239=""),"",IF(E239="No expiry","DONE",IF(NOT(ISNUMBER(E239)),"NEEDS DATE",IF(F239&lt;0,"EXPIRED",IF(F239&lt;=Settings!$B$6,"DUE SOON","CURRENT")))))</f>
        <v/>
      </c>
      <c r="H239" s="14">
        <f>IF(AND(B239="U110: SafeSport Core Course",ISNUMBER(C239)),IF(AND(MONTH(C239)&gt;=6,MONTH(C239)&lt;=7),"Taken in June or July: expires Dec 31, retake by then.",""),IF(AND(B239&lt;&gt;"",C239="",D239=""),"Enter the completion date or the expiry from the profile.",IF(AND(OR(B239="USA Gymnastics membership",B239="USASF coach membership",B239="Concussion education (U201)",B239="Other"),D239=""),"Type the expiry date from the coach's profile into Expiry override.","")))</f>
        <v/>
      </c>
    </row>
    <row r="240">
      <c r="A240" s="11" t="n"/>
      <c r="B240" s="11" t="n"/>
      <c r="C240" s="15" t="n"/>
      <c r="D240" s="15" t="n"/>
      <c r="E240" s="13">
        <f>IF(OR(A240="",B240=""),"",IF(D240&lt;&gt;"",D240,IF(C240="","",IF(B240="U101: Safety &amp; Risk Management",DATE(IF(MONTH(C240)&gt;=8,YEAR(C240),YEAR(C240)-1)+4,7,31),IF(B240="U110: SafeSport Core Course",IF(AND(MONTH(C240)&gt;=6,MONTH(C240)&lt;=7),DATE(YEAR(C240),12,31),IF(MONTH(C240)&gt;=8,DATE(YEAR(C240)+1,7,31),DATE(YEAR(C240),7,31))),IF(OR(B240="Background check",B240="Pro First Aid (U107)"),EDATE(C240,24),IF(B240="USASF credential",EDATE(C240,60),IF(OR(B240="U100: Fundamentals of Gymnastics Instruction",B240="U112: Coaching and Control"),"No expiry",""))))))))</f>
        <v/>
      </c>
      <c r="F240" s="10">
        <f>IF(ISNUMBER(E240),E240-TODAY(),"")</f>
        <v/>
      </c>
      <c r="G240" s="10">
        <f>IF(OR(A240="",B240=""),"",IF(E240="No expiry","DONE",IF(NOT(ISNUMBER(E240)),"NEEDS DATE",IF(F240&lt;0,"EXPIRED",IF(F240&lt;=Settings!$B$6,"DUE SOON","CURRENT")))))</f>
        <v/>
      </c>
      <c r="H240" s="14">
        <f>IF(AND(B240="U110: SafeSport Core Course",ISNUMBER(C240)),IF(AND(MONTH(C240)&gt;=6,MONTH(C240)&lt;=7),"Taken in June or July: expires Dec 31, retake by then.",""),IF(AND(B240&lt;&gt;"",C240="",D240=""),"Enter the completion date or the expiry from the profile.",IF(AND(OR(B240="USA Gymnastics membership",B240="USASF coach membership",B240="Concussion education (U201)",B240="Other"),D240=""),"Type the expiry date from the coach's profile into Expiry override.","")))</f>
        <v/>
      </c>
    </row>
    <row r="241">
      <c r="A241" s="11" t="n"/>
      <c r="B241" s="11" t="n"/>
      <c r="C241" s="15" t="n"/>
      <c r="D241" s="15" t="n"/>
      <c r="E241" s="13">
        <f>IF(OR(A241="",B241=""),"",IF(D241&lt;&gt;"",D241,IF(C241="","",IF(B241="U101: Safety &amp; Risk Management",DATE(IF(MONTH(C241)&gt;=8,YEAR(C241),YEAR(C241)-1)+4,7,31),IF(B241="U110: SafeSport Core Course",IF(AND(MONTH(C241)&gt;=6,MONTH(C241)&lt;=7),DATE(YEAR(C241),12,31),IF(MONTH(C241)&gt;=8,DATE(YEAR(C241)+1,7,31),DATE(YEAR(C241),7,31))),IF(OR(B241="Background check",B241="Pro First Aid (U107)"),EDATE(C241,24),IF(B241="USASF credential",EDATE(C241,60),IF(OR(B241="U100: Fundamentals of Gymnastics Instruction",B241="U112: Coaching and Control"),"No expiry",""))))))))</f>
        <v/>
      </c>
      <c r="F241" s="10">
        <f>IF(ISNUMBER(E241),E241-TODAY(),"")</f>
        <v/>
      </c>
      <c r="G241" s="10">
        <f>IF(OR(A241="",B241=""),"",IF(E241="No expiry","DONE",IF(NOT(ISNUMBER(E241)),"NEEDS DATE",IF(F241&lt;0,"EXPIRED",IF(F241&lt;=Settings!$B$6,"DUE SOON","CURRENT")))))</f>
        <v/>
      </c>
      <c r="H241" s="14">
        <f>IF(AND(B241="U110: SafeSport Core Course",ISNUMBER(C241)),IF(AND(MONTH(C241)&gt;=6,MONTH(C241)&lt;=7),"Taken in June or July: expires Dec 31, retake by then.",""),IF(AND(B241&lt;&gt;"",C241="",D241=""),"Enter the completion date or the expiry from the profile.",IF(AND(OR(B241="USA Gymnastics membership",B241="USASF coach membership",B241="Concussion education (U201)",B241="Other"),D241=""),"Type the expiry date from the coach's profile into Expiry override.","")))</f>
        <v/>
      </c>
    </row>
    <row r="242">
      <c r="A242" s="11" t="n"/>
      <c r="B242" s="11" t="n"/>
      <c r="C242" s="15" t="n"/>
      <c r="D242" s="15" t="n"/>
      <c r="E242" s="13">
        <f>IF(OR(A242="",B242=""),"",IF(D242&lt;&gt;"",D242,IF(C242="","",IF(B242="U101: Safety &amp; Risk Management",DATE(IF(MONTH(C242)&gt;=8,YEAR(C242),YEAR(C242)-1)+4,7,31),IF(B242="U110: SafeSport Core Course",IF(AND(MONTH(C242)&gt;=6,MONTH(C242)&lt;=7),DATE(YEAR(C242),12,31),IF(MONTH(C242)&gt;=8,DATE(YEAR(C242)+1,7,31),DATE(YEAR(C242),7,31))),IF(OR(B242="Background check",B242="Pro First Aid (U107)"),EDATE(C242,24),IF(B242="USASF credential",EDATE(C242,60),IF(OR(B242="U100: Fundamentals of Gymnastics Instruction",B242="U112: Coaching and Control"),"No expiry",""))))))))</f>
        <v/>
      </c>
      <c r="F242" s="10">
        <f>IF(ISNUMBER(E242),E242-TODAY(),"")</f>
        <v/>
      </c>
      <c r="G242" s="10">
        <f>IF(OR(A242="",B242=""),"",IF(E242="No expiry","DONE",IF(NOT(ISNUMBER(E242)),"NEEDS DATE",IF(F242&lt;0,"EXPIRED",IF(F242&lt;=Settings!$B$6,"DUE SOON","CURRENT")))))</f>
        <v/>
      </c>
      <c r="H242" s="14">
        <f>IF(AND(B242="U110: SafeSport Core Course",ISNUMBER(C242)),IF(AND(MONTH(C242)&gt;=6,MONTH(C242)&lt;=7),"Taken in June or July: expires Dec 31, retake by then.",""),IF(AND(B242&lt;&gt;"",C242="",D242=""),"Enter the completion date or the expiry from the profile.",IF(AND(OR(B242="USA Gymnastics membership",B242="USASF coach membership",B242="Concussion education (U201)",B242="Other"),D242=""),"Type the expiry date from the coach's profile into Expiry override.","")))</f>
        <v/>
      </c>
    </row>
    <row r="243">
      <c r="A243" s="11" t="n"/>
      <c r="B243" s="11" t="n"/>
      <c r="C243" s="15" t="n"/>
      <c r="D243" s="15" t="n"/>
      <c r="E243" s="13">
        <f>IF(OR(A243="",B243=""),"",IF(D243&lt;&gt;"",D243,IF(C243="","",IF(B243="U101: Safety &amp; Risk Management",DATE(IF(MONTH(C243)&gt;=8,YEAR(C243),YEAR(C243)-1)+4,7,31),IF(B243="U110: SafeSport Core Course",IF(AND(MONTH(C243)&gt;=6,MONTH(C243)&lt;=7),DATE(YEAR(C243),12,31),IF(MONTH(C243)&gt;=8,DATE(YEAR(C243)+1,7,31),DATE(YEAR(C243),7,31))),IF(OR(B243="Background check",B243="Pro First Aid (U107)"),EDATE(C243,24),IF(B243="USASF credential",EDATE(C243,60),IF(OR(B243="U100: Fundamentals of Gymnastics Instruction",B243="U112: Coaching and Control"),"No expiry",""))))))))</f>
        <v/>
      </c>
      <c r="F243" s="10">
        <f>IF(ISNUMBER(E243),E243-TODAY(),"")</f>
        <v/>
      </c>
      <c r="G243" s="10">
        <f>IF(OR(A243="",B243=""),"",IF(E243="No expiry","DONE",IF(NOT(ISNUMBER(E243)),"NEEDS DATE",IF(F243&lt;0,"EXPIRED",IF(F243&lt;=Settings!$B$6,"DUE SOON","CURRENT")))))</f>
        <v/>
      </c>
      <c r="H243" s="14">
        <f>IF(AND(B243="U110: SafeSport Core Course",ISNUMBER(C243)),IF(AND(MONTH(C243)&gt;=6,MONTH(C243)&lt;=7),"Taken in June or July: expires Dec 31, retake by then.",""),IF(AND(B243&lt;&gt;"",C243="",D243=""),"Enter the completion date or the expiry from the profile.",IF(AND(OR(B243="USA Gymnastics membership",B243="USASF coach membership",B243="Concussion education (U201)",B243="Other"),D243=""),"Type the expiry date from the coach's profile into Expiry override.","")))</f>
        <v/>
      </c>
    </row>
    <row r="244">
      <c r="A244" s="11" t="n"/>
      <c r="B244" s="11" t="n"/>
      <c r="C244" s="15" t="n"/>
      <c r="D244" s="15" t="n"/>
      <c r="E244" s="13">
        <f>IF(OR(A244="",B244=""),"",IF(D244&lt;&gt;"",D244,IF(C244="","",IF(B244="U101: Safety &amp; Risk Management",DATE(IF(MONTH(C244)&gt;=8,YEAR(C244),YEAR(C244)-1)+4,7,31),IF(B244="U110: SafeSport Core Course",IF(AND(MONTH(C244)&gt;=6,MONTH(C244)&lt;=7),DATE(YEAR(C244),12,31),IF(MONTH(C244)&gt;=8,DATE(YEAR(C244)+1,7,31),DATE(YEAR(C244),7,31))),IF(OR(B244="Background check",B244="Pro First Aid (U107)"),EDATE(C244,24),IF(B244="USASF credential",EDATE(C244,60),IF(OR(B244="U100: Fundamentals of Gymnastics Instruction",B244="U112: Coaching and Control"),"No expiry",""))))))))</f>
        <v/>
      </c>
      <c r="F244" s="10">
        <f>IF(ISNUMBER(E244),E244-TODAY(),"")</f>
        <v/>
      </c>
      <c r="G244" s="10">
        <f>IF(OR(A244="",B244=""),"",IF(E244="No expiry","DONE",IF(NOT(ISNUMBER(E244)),"NEEDS DATE",IF(F244&lt;0,"EXPIRED",IF(F244&lt;=Settings!$B$6,"DUE SOON","CURRENT")))))</f>
        <v/>
      </c>
      <c r="H244" s="14">
        <f>IF(AND(B244="U110: SafeSport Core Course",ISNUMBER(C244)),IF(AND(MONTH(C244)&gt;=6,MONTH(C244)&lt;=7),"Taken in June or July: expires Dec 31, retake by then.",""),IF(AND(B244&lt;&gt;"",C244="",D244=""),"Enter the completion date or the expiry from the profile.",IF(AND(OR(B244="USA Gymnastics membership",B244="USASF coach membership",B244="Concussion education (U201)",B244="Other"),D244=""),"Type the expiry date from the coach's profile into Expiry override.","")))</f>
        <v/>
      </c>
    </row>
    <row r="245">
      <c r="A245" s="11" t="n"/>
      <c r="B245" s="11" t="n"/>
      <c r="C245" s="15" t="n"/>
      <c r="D245" s="15" t="n"/>
      <c r="E245" s="13">
        <f>IF(OR(A245="",B245=""),"",IF(D245&lt;&gt;"",D245,IF(C245="","",IF(B245="U101: Safety &amp; Risk Management",DATE(IF(MONTH(C245)&gt;=8,YEAR(C245),YEAR(C245)-1)+4,7,31),IF(B245="U110: SafeSport Core Course",IF(AND(MONTH(C245)&gt;=6,MONTH(C245)&lt;=7),DATE(YEAR(C245),12,31),IF(MONTH(C245)&gt;=8,DATE(YEAR(C245)+1,7,31),DATE(YEAR(C245),7,31))),IF(OR(B245="Background check",B245="Pro First Aid (U107)"),EDATE(C245,24),IF(B245="USASF credential",EDATE(C245,60),IF(OR(B245="U100: Fundamentals of Gymnastics Instruction",B245="U112: Coaching and Control"),"No expiry",""))))))))</f>
        <v/>
      </c>
      <c r="F245" s="10">
        <f>IF(ISNUMBER(E245),E245-TODAY(),"")</f>
        <v/>
      </c>
      <c r="G245" s="10">
        <f>IF(OR(A245="",B245=""),"",IF(E245="No expiry","DONE",IF(NOT(ISNUMBER(E245)),"NEEDS DATE",IF(F245&lt;0,"EXPIRED",IF(F245&lt;=Settings!$B$6,"DUE SOON","CURRENT")))))</f>
        <v/>
      </c>
      <c r="H245" s="14">
        <f>IF(AND(B245="U110: SafeSport Core Course",ISNUMBER(C245)),IF(AND(MONTH(C245)&gt;=6,MONTH(C245)&lt;=7),"Taken in June or July: expires Dec 31, retake by then.",""),IF(AND(B245&lt;&gt;"",C245="",D245=""),"Enter the completion date or the expiry from the profile.",IF(AND(OR(B245="USA Gymnastics membership",B245="USASF coach membership",B245="Concussion education (U201)",B245="Other"),D245=""),"Type the expiry date from the coach's profile into Expiry override.","")))</f>
        <v/>
      </c>
    </row>
    <row r="246">
      <c r="A246" s="11" t="n"/>
      <c r="B246" s="11" t="n"/>
      <c r="C246" s="15" t="n"/>
      <c r="D246" s="15" t="n"/>
      <c r="E246" s="13">
        <f>IF(OR(A246="",B246=""),"",IF(D246&lt;&gt;"",D246,IF(C246="","",IF(B246="U101: Safety &amp; Risk Management",DATE(IF(MONTH(C246)&gt;=8,YEAR(C246),YEAR(C246)-1)+4,7,31),IF(B246="U110: SafeSport Core Course",IF(AND(MONTH(C246)&gt;=6,MONTH(C246)&lt;=7),DATE(YEAR(C246),12,31),IF(MONTH(C246)&gt;=8,DATE(YEAR(C246)+1,7,31),DATE(YEAR(C246),7,31))),IF(OR(B246="Background check",B246="Pro First Aid (U107)"),EDATE(C246,24),IF(B246="USASF credential",EDATE(C246,60),IF(OR(B246="U100: Fundamentals of Gymnastics Instruction",B246="U112: Coaching and Control"),"No expiry",""))))))))</f>
        <v/>
      </c>
      <c r="F246" s="10">
        <f>IF(ISNUMBER(E246),E246-TODAY(),"")</f>
        <v/>
      </c>
      <c r="G246" s="10">
        <f>IF(OR(A246="",B246=""),"",IF(E246="No expiry","DONE",IF(NOT(ISNUMBER(E246)),"NEEDS DATE",IF(F246&lt;0,"EXPIRED",IF(F246&lt;=Settings!$B$6,"DUE SOON","CURRENT")))))</f>
        <v/>
      </c>
      <c r="H246" s="14">
        <f>IF(AND(B246="U110: SafeSport Core Course",ISNUMBER(C246)),IF(AND(MONTH(C246)&gt;=6,MONTH(C246)&lt;=7),"Taken in June or July: expires Dec 31, retake by then.",""),IF(AND(B246&lt;&gt;"",C246="",D246=""),"Enter the completion date or the expiry from the profile.",IF(AND(OR(B246="USA Gymnastics membership",B246="USASF coach membership",B246="Concussion education (U201)",B246="Other"),D246=""),"Type the expiry date from the coach's profile into Expiry override.","")))</f>
        <v/>
      </c>
    </row>
    <row r="247">
      <c r="A247" s="11" t="n"/>
      <c r="B247" s="11" t="n"/>
      <c r="C247" s="15" t="n"/>
      <c r="D247" s="15" t="n"/>
      <c r="E247" s="13">
        <f>IF(OR(A247="",B247=""),"",IF(D247&lt;&gt;"",D247,IF(C247="","",IF(B247="U101: Safety &amp; Risk Management",DATE(IF(MONTH(C247)&gt;=8,YEAR(C247),YEAR(C247)-1)+4,7,31),IF(B247="U110: SafeSport Core Course",IF(AND(MONTH(C247)&gt;=6,MONTH(C247)&lt;=7),DATE(YEAR(C247),12,31),IF(MONTH(C247)&gt;=8,DATE(YEAR(C247)+1,7,31),DATE(YEAR(C247),7,31))),IF(OR(B247="Background check",B247="Pro First Aid (U107)"),EDATE(C247,24),IF(B247="USASF credential",EDATE(C247,60),IF(OR(B247="U100: Fundamentals of Gymnastics Instruction",B247="U112: Coaching and Control"),"No expiry",""))))))))</f>
        <v/>
      </c>
      <c r="F247" s="10">
        <f>IF(ISNUMBER(E247),E247-TODAY(),"")</f>
        <v/>
      </c>
      <c r="G247" s="10">
        <f>IF(OR(A247="",B247=""),"",IF(E247="No expiry","DONE",IF(NOT(ISNUMBER(E247)),"NEEDS DATE",IF(F247&lt;0,"EXPIRED",IF(F247&lt;=Settings!$B$6,"DUE SOON","CURRENT")))))</f>
        <v/>
      </c>
      <c r="H247" s="14">
        <f>IF(AND(B247="U110: SafeSport Core Course",ISNUMBER(C247)),IF(AND(MONTH(C247)&gt;=6,MONTH(C247)&lt;=7),"Taken in June or July: expires Dec 31, retake by then.",""),IF(AND(B247&lt;&gt;"",C247="",D247=""),"Enter the completion date or the expiry from the profile.",IF(AND(OR(B247="USA Gymnastics membership",B247="USASF coach membership",B247="Concussion education (U201)",B247="Other"),D247=""),"Type the expiry date from the coach's profile into Expiry override.","")))</f>
        <v/>
      </c>
    </row>
    <row r="248">
      <c r="A248" s="11" t="n"/>
      <c r="B248" s="11" t="n"/>
      <c r="C248" s="15" t="n"/>
      <c r="D248" s="15" t="n"/>
      <c r="E248" s="13">
        <f>IF(OR(A248="",B248=""),"",IF(D248&lt;&gt;"",D248,IF(C248="","",IF(B248="U101: Safety &amp; Risk Management",DATE(IF(MONTH(C248)&gt;=8,YEAR(C248),YEAR(C248)-1)+4,7,31),IF(B248="U110: SafeSport Core Course",IF(AND(MONTH(C248)&gt;=6,MONTH(C248)&lt;=7),DATE(YEAR(C248),12,31),IF(MONTH(C248)&gt;=8,DATE(YEAR(C248)+1,7,31),DATE(YEAR(C248),7,31))),IF(OR(B248="Background check",B248="Pro First Aid (U107)"),EDATE(C248,24),IF(B248="USASF credential",EDATE(C248,60),IF(OR(B248="U100: Fundamentals of Gymnastics Instruction",B248="U112: Coaching and Control"),"No expiry",""))))))))</f>
        <v/>
      </c>
      <c r="F248" s="10">
        <f>IF(ISNUMBER(E248),E248-TODAY(),"")</f>
        <v/>
      </c>
      <c r="G248" s="10">
        <f>IF(OR(A248="",B248=""),"",IF(E248="No expiry","DONE",IF(NOT(ISNUMBER(E248)),"NEEDS DATE",IF(F248&lt;0,"EXPIRED",IF(F248&lt;=Settings!$B$6,"DUE SOON","CURRENT")))))</f>
        <v/>
      </c>
      <c r="H248" s="14">
        <f>IF(AND(B248="U110: SafeSport Core Course",ISNUMBER(C248)),IF(AND(MONTH(C248)&gt;=6,MONTH(C248)&lt;=7),"Taken in June or July: expires Dec 31, retake by then.",""),IF(AND(B248&lt;&gt;"",C248="",D248=""),"Enter the completion date or the expiry from the profile.",IF(AND(OR(B248="USA Gymnastics membership",B248="USASF coach membership",B248="Concussion education (U201)",B248="Other"),D248=""),"Type the expiry date from the coach's profile into Expiry override.","")))</f>
        <v/>
      </c>
    </row>
    <row r="249">
      <c r="A249" s="11" t="n"/>
      <c r="B249" s="11" t="n"/>
      <c r="C249" s="15" t="n"/>
      <c r="D249" s="15" t="n"/>
      <c r="E249" s="13">
        <f>IF(OR(A249="",B249=""),"",IF(D249&lt;&gt;"",D249,IF(C249="","",IF(B249="U101: Safety &amp; Risk Management",DATE(IF(MONTH(C249)&gt;=8,YEAR(C249),YEAR(C249)-1)+4,7,31),IF(B249="U110: SafeSport Core Course",IF(AND(MONTH(C249)&gt;=6,MONTH(C249)&lt;=7),DATE(YEAR(C249),12,31),IF(MONTH(C249)&gt;=8,DATE(YEAR(C249)+1,7,31),DATE(YEAR(C249),7,31))),IF(OR(B249="Background check",B249="Pro First Aid (U107)"),EDATE(C249,24),IF(B249="USASF credential",EDATE(C249,60),IF(OR(B249="U100: Fundamentals of Gymnastics Instruction",B249="U112: Coaching and Control"),"No expiry",""))))))))</f>
        <v/>
      </c>
      <c r="F249" s="10">
        <f>IF(ISNUMBER(E249),E249-TODAY(),"")</f>
        <v/>
      </c>
      <c r="G249" s="10">
        <f>IF(OR(A249="",B249=""),"",IF(E249="No expiry","DONE",IF(NOT(ISNUMBER(E249)),"NEEDS DATE",IF(F249&lt;0,"EXPIRED",IF(F249&lt;=Settings!$B$6,"DUE SOON","CURRENT")))))</f>
        <v/>
      </c>
      <c r="H249" s="14">
        <f>IF(AND(B249="U110: SafeSport Core Course",ISNUMBER(C249)),IF(AND(MONTH(C249)&gt;=6,MONTH(C249)&lt;=7),"Taken in June or July: expires Dec 31, retake by then.",""),IF(AND(B249&lt;&gt;"",C249="",D249=""),"Enter the completion date or the expiry from the profile.",IF(AND(OR(B249="USA Gymnastics membership",B249="USASF coach membership",B249="Concussion education (U201)",B249="Other"),D249=""),"Type the expiry date from the coach's profile into Expiry override.","")))</f>
        <v/>
      </c>
    </row>
    <row r="250">
      <c r="A250" s="11" t="n"/>
      <c r="B250" s="11" t="n"/>
      <c r="C250" s="15" t="n"/>
      <c r="D250" s="15" t="n"/>
      <c r="E250" s="13">
        <f>IF(OR(A250="",B250=""),"",IF(D250&lt;&gt;"",D250,IF(C250="","",IF(B250="U101: Safety &amp; Risk Management",DATE(IF(MONTH(C250)&gt;=8,YEAR(C250),YEAR(C250)-1)+4,7,31),IF(B250="U110: SafeSport Core Course",IF(AND(MONTH(C250)&gt;=6,MONTH(C250)&lt;=7),DATE(YEAR(C250),12,31),IF(MONTH(C250)&gt;=8,DATE(YEAR(C250)+1,7,31),DATE(YEAR(C250),7,31))),IF(OR(B250="Background check",B250="Pro First Aid (U107)"),EDATE(C250,24),IF(B250="USASF credential",EDATE(C250,60),IF(OR(B250="U100: Fundamentals of Gymnastics Instruction",B250="U112: Coaching and Control"),"No expiry",""))))))))</f>
        <v/>
      </c>
      <c r="F250" s="10">
        <f>IF(ISNUMBER(E250),E250-TODAY(),"")</f>
        <v/>
      </c>
      <c r="G250" s="10">
        <f>IF(OR(A250="",B250=""),"",IF(E250="No expiry","DONE",IF(NOT(ISNUMBER(E250)),"NEEDS DATE",IF(F250&lt;0,"EXPIRED",IF(F250&lt;=Settings!$B$6,"DUE SOON","CURRENT")))))</f>
        <v/>
      </c>
      <c r="H250" s="14">
        <f>IF(AND(B250="U110: SafeSport Core Course",ISNUMBER(C250)),IF(AND(MONTH(C250)&gt;=6,MONTH(C250)&lt;=7),"Taken in June or July: expires Dec 31, retake by then.",""),IF(AND(B250&lt;&gt;"",C250="",D250=""),"Enter the completion date or the expiry from the profile.",IF(AND(OR(B250="USA Gymnastics membership",B250="USASF coach membership",B250="Concussion education (U201)",B250="Other"),D250=""),"Type the expiry date from the coach's profile into Expiry override.","")))</f>
        <v/>
      </c>
    </row>
    <row r="251">
      <c r="A251" s="11" t="n"/>
      <c r="B251" s="11" t="n"/>
      <c r="C251" s="15" t="n"/>
      <c r="D251" s="15" t="n"/>
      <c r="E251" s="13">
        <f>IF(OR(A251="",B251=""),"",IF(D251&lt;&gt;"",D251,IF(C251="","",IF(B251="U101: Safety &amp; Risk Management",DATE(IF(MONTH(C251)&gt;=8,YEAR(C251),YEAR(C251)-1)+4,7,31),IF(B251="U110: SafeSport Core Course",IF(AND(MONTH(C251)&gt;=6,MONTH(C251)&lt;=7),DATE(YEAR(C251),12,31),IF(MONTH(C251)&gt;=8,DATE(YEAR(C251)+1,7,31),DATE(YEAR(C251),7,31))),IF(OR(B251="Background check",B251="Pro First Aid (U107)"),EDATE(C251,24),IF(B251="USASF credential",EDATE(C251,60),IF(OR(B251="U100: Fundamentals of Gymnastics Instruction",B251="U112: Coaching and Control"),"No expiry",""))))))))</f>
        <v/>
      </c>
      <c r="F251" s="10">
        <f>IF(ISNUMBER(E251),E251-TODAY(),"")</f>
        <v/>
      </c>
      <c r="G251" s="10">
        <f>IF(OR(A251="",B251=""),"",IF(E251="No expiry","DONE",IF(NOT(ISNUMBER(E251)),"NEEDS DATE",IF(F251&lt;0,"EXPIRED",IF(F251&lt;=Settings!$B$6,"DUE SOON","CURRENT")))))</f>
        <v/>
      </c>
      <c r="H251" s="14">
        <f>IF(AND(B251="U110: SafeSport Core Course",ISNUMBER(C251)),IF(AND(MONTH(C251)&gt;=6,MONTH(C251)&lt;=7),"Taken in June or July: expires Dec 31, retake by then.",""),IF(AND(B251&lt;&gt;"",C251="",D251=""),"Enter the completion date or the expiry from the profile.",IF(AND(OR(B251="USA Gymnastics membership",B251="USASF coach membership",B251="Concussion education (U201)",B251="Other"),D251=""),"Type the expiry date from the coach's profile into Expiry override.","")))</f>
        <v/>
      </c>
    </row>
    <row r="252">
      <c r="A252" s="11" t="n"/>
      <c r="B252" s="11" t="n"/>
      <c r="C252" s="15" t="n"/>
      <c r="D252" s="15" t="n"/>
      <c r="E252" s="13">
        <f>IF(OR(A252="",B252=""),"",IF(D252&lt;&gt;"",D252,IF(C252="","",IF(B252="U101: Safety &amp; Risk Management",DATE(IF(MONTH(C252)&gt;=8,YEAR(C252),YEAR(C252)-1)+4,7,31),IF(B252="U110: SafeSport Core Course",IF(AND(MONTH(C252)&gt;=6,MONTH(C252)&lt;=7),DATE(YEAR(C252),12,31),IF(MONTH(C252)&gt;=8,DATE(YEAR(C252)+1,7,31),DATE(YEAR(C252),7,31))),IF(OR(B252="Background check",B252="Pro First Aid (U107)"),EDATE(C252,24),IF(B252="USASF credential",EDATE(C252,60),IF(OR(B252="U100: Fundamentals of Gymnastics Instruction",B252="U112: Coaching and Control"),"No expiry",""))))))))</f>
        <v/>
      </c>
      <c r="F252" s="10">
        <f>IF(ISNUMBER(E252),E252-TODAY(),"")</f>
        <v/>
      </c>
      <c r="G252" s="10">
        <f>IF(OR(A252="",B252=""),"",IF(E252="No expiry","DONE",IF(NOT(ISNUMBER(E252)),"NEEDS DATE",IF(F252&lt;0,"EXPIRED",IF(F252&lt;=Settings!$B$6,"DUE SOON","CURRENT")))))</f>
        <v/>
      </c>
      <c r="H252" s="14">
        <f>IF(AND(B252="U110: SafeSport Core Course",ISNUMBER(C252)),IF(AND(MONTH(C252)&gt;=6,MONTH(C252)&lt;=7),"Taken in June or July: expires Dec 31, retake by then.",""),IF(AND(B252&lt;&gt;"",C252="",D252=""),"Enter the completion date or the expiry from the profile.",IF(AND(OR(B252="USA Gymnastics membership",B252="USASF coach membership",B252="Concussion education (U201)",B252="Other"),D252=""),"Type the expiry date from the coach's profile into Expiry override.","")))</f>
        <v/>
      </c>
    </row>
    <row r="253">
      <c r="A253" s="11" t="n"/>
      <c r="B253" s="11" t="n"/>
      <c r="C253" s="15" t="n"/>
      <c r="D253" s="15" t="n"/>
      <c r="E253" s="13">
        <f>IF(OR(A253="",B253=""),"",IF(D253&lt;&gt;"",D253,IF(C253="","",IF(B253="U101: Safety &amp; Risk Management",DATE(IF(MONTH(C253)&gt;=8,YEAR(C253),YEAR(C253)-1)+4,7,31),IF(B253="U110: SafeSport Core Course",IF(AND(MONTH(C253)&gt;=6,MONTH(C253)&lt;=7),DATE(YEAR(C253),12,31),IF(MONTH(C253)&gt;=8,DATE(YEAR(C253)+1,7,31),DATE(YEAR(C253),7,31))),IF(OR(B253="Background check",B253="Pro First Aid (U107)"),EDATE(C253,24),IF(B253="USASF credential",EDATE(C253,60),IF(OR(B253="U100: Fundamentals of Gymnastics Instruction",B253="U112: Coaching and Control"),"No expiry",""))))))))</f>
        <v/>
      </c>
      <c r="F253" s="10">
        <f>IF(ISNUMBER(E253),E253-TODAY(),"")</f>
        <v/>
      </c>
      <c r="G253" s="10">
        <f>IF(OR(A253="",B253=""),"",IF(E253="No expiry","DONE",IF(NOT(ISNUMBER(E253)),"NEEDS DATE",IF(F253&lt;0,"EXPIRED",IF(F253&lt;=Settings!$B$6,"DUE SOON","CURRENT")))))</f>
        <v/>
      </c>
      <c r="H253" s="14">
        <f>IF(AND(B253="U110: SafeSport Core Course",ISNUMBER(C253)),IF(AND(MONTH(C253)&gt;=6,MONTH(C253)&lt;=7),"Taken in June or July: expires Dec 31, retake by then.",""),IF(AND(B253&lt;&gt;"",C253="",D253=""),"Enter the completion date or the expiry from the profile.",IF(AND(OR(B253="USA Gymnastics membership",B253="USASF coach membership",B253="Concussion education (U201)",B253="Other"),D253=""),"Type the expiry date from the coach's profile into Expiry override.","")))</f>
        <v/>
      </c>
    </row>
    <row r="254">
      <c r="A254" s="11" t="n"/>
      <c r="B254" s="11" t="n"/>
      <c r="C254" s="15" t="n"/>
      <c r="D254" s="15" t="n"/>
      <c r="E254" s="13">
        <f>IF(OR(A254="",B254=""),"",IF(D254&lt;&gt;"",D254,IF(C254="","",IF(B254="U101: Safety &amp; Risk Management",DATE(IF(MONTH(C254)&gt;=8,YEAR(C254),YEAR(C254)-1)+4,7,31),IF(B254="U110: SafeSport Core Course",IF(AND(MONTH(C254)&gt;=6,MONTH(C254)&lt;=7),DATE(YEAR(C254),12,31),IF(MONTH(C254)&gt;=8,DATE(YEAR(C254)+1,7,31),DATE(YEAR(C254),7,31))),IF(OR(B254="Background check",B254="Pro First Aid (U107)"),EDATE(C254,24),IF(B254="USASF credential",EDATE(C254,60),IF(OR(B254="U100: Fundamentals of Gymnastics Instruction",B254="U112: Coaching and Control"),"No expiry",""))))))))</f>
        <v/>
      </c>
      <c r="F254" s="10">
        <f>IF(ISNUMBER(E254),E254-TODAY(),"")</f>
        <v/>
      </c>
      <c r="G254" s="10">
        <f>IF(OR(A254="",B254=""),"",IF(E254="No expiry","DONE",IF(NOT(ISNUMBER(E254)),"NEEDS DATE",IF(F254&lt;0,"EXPIRED",IF(F254&lt;=Settings!$B$6,"DUE SOON","CURRENT")))))</f>
        <v/>
      </c>
      <c r="H254" s="14">
        <f>IF(AND(B254="U110: SafeSport Core Course",ISNUMBER(C254)),IF(AND(MONTH(C254)&gt;=6,MONTH(C254)&lt;=7),"Taken in June or July: expires Dec 31, retake by then.",""),IF(AND(B254&lt;&gt;"",C254="",D254=""),"Enter the completion date or the expiry from the profile.",IF(AND(OR(B254="USA Gymnastics membership",B254="USASF coach membership",B254="Concussion education (U201)",B254="Other"),D254=""),"Type the expiry date from the coach's profile into Expiry override.","")))</f>
        <v/>
      </c>
    </row>
    <row r="255">
      <c r="A255" s="11" t="n"/>
      <c r="B255" s="11" t="n"/>
      <c r="C255" s="15" t="n"/>
      <c r="D255" s="15" t="n"/>
      <c r="E255" s="13">
        <f>IF(OR(A255="",B255=""),"",IF(D255&lt;&gt;"",D255,IF(C255="","",IF(B255="U101: Safety &amp; Risk Management",DATE(IF(MONTH(C255)&gt;=8,YEAR(C255),YEAR(C255)-1)+4,7,31),IF(B255="U110: SafeSport Core Course",IF(AND(MONTH(C255)&gt;=6,MONTH(C255)&lt;=7),DATE(YEAR(C255),12,31),IF(MONTH(C255)&gt;=8,DATE(YEAR(C255)+1,7,31),DATE(YEAR(C255),7,31))),IF(OR(B255="Background check",B255="Pro First Aid (U107)"),EDATE(C255,24),IF(B255="USASF credential",EDATE(C255,60),IF(OR(B255="U100: Fundamentals of Gymnastics Instruction",B255="U112: Coaching and Control"),"No expiry",""))))))))</f>
        <v/>
      </c>
      <c r="F255" s="10">
        <f>IF(ISNUMBER(E255),E255-TODAY(),"")</f>
        <v/>
      </c>
      <c r="G255" s="10">
        <f>IF(OR(A255="",B255=""),"",IF(E255="No expiry","DONE",IF(NOT(ISNUMBER(E255)),"NEEDS DATE",IF(F255&lt;0,"EXPIRED",IF(F255&lt;=Settings!$B$6,"DUE SOON","CURRENT")))))</f>
        <v/>
      </c>
      <c r="H255" s="14">
        <f>IF(AND(B255="U110: SafeSport Core Course",ISNUMBER(C255)),IF(AND(MONTH(C255)&gt;=6,MONTH(C255)&lt;=7),"Taken in June or July: expires Dec 31, retake by then.",""),IF(AND(B255&lt;&gt;"",C255="",D255=""),"Enter the completion date or the expiry from the profile.",IF(AND(OR(B255="USA Gymnastics membership",B255="USASF coach membership",B255="Concussion education (U201)",B255="Other"),D255=""),"Type the expiry date from the coach's profile into Expiry override.","")))</f>
        <v/>
      </c>
    </row>
    <row r="256">
      <c r="A256" s="11" t="n"/>
      <c r="B256" s="11" t="n"/>
      <c r="C256" s="15" t="n"/>
      <c r="D256" s="15" t="n"/>
      <c r="E256" s="13">
        <f>IF(OR(A256="",B256=""),"",IF(D256&lt;&gt;"",D256,IF(C256="","",IF(B256="U101: Safety &amp; Risk Management",DATE(IF(MONTH(C256)&gt;=8,YEAR(C256),YEAR(C256)-1)+4,7,31),IF(B256="U110: SafeSport Core Course",IF(AND(MONTH(C256)&gt;=6,MONTH(C256)&lt;=7),DATE(YEAR(C256),12,31),IF(MONTH(C256)&gt;=8,DATE(YEAR(C256)+1,7,31),DATE(YEAR(C256),7,31))),IF(OR(B256="Background check",B256="Pro First Aid (U107)"),EDATE(C256,24),IF(B256="USASF credential",EDATE(C256,60),IF(OR(B256="U100: Fundamentals of Gymnastics Instruction",B256="U112: Coaching and Control"),"No expiry",""))))))))</f>
        <v/>
      </c>
      <c r="F256" s="10">
        <f>IF(ISNUMBER(E256),E256-TODAY(),"")</f>
        <v/>
      </c>
      <c r="G256" s="10">
        <f>IF(OR(A256="",B256=""),"",IF(E256="No expiry","DONE",IF(NOT(ISNUMBER(E256)),"NEEDS DATE",IF(F256&lt;0,"EXPIRED",IF(F256&lt;=Settings!$B$6,"DUE SOON","CURRENT")))))</f>
        <v/>
      </c>
      <c r="H256" s="14">
        <f>IF(AND(B256="U110: SafeSport Core Course",ISNUMBER(C256)),IF(AND(MONTH(C256)&gt;=6,MONTH(C256)&lt;=7),"Taken in June or July: expires Dec 31, retake by then.",""),IF(AND(B256&lt;&gt;"",C256="",D256=""),"Enter the completion date or the expiry from the profile.",IF(AND(OR(B256="USA Gymnastics membership",B256="USASF coach membership",B256="Concussion education (U201)",B256="Other"),D256=""),"Type the expiry date from the coach's profile into Expiry override.","")))</f>
        <v/>
      </c>
    </row>
    <row r="257">
      <c r="A257" s="11" t="n"/>
      <c r="B257" s="11" t="n"/>
      <c r="C257" s="15" t="n"/>
      <c r="D257" s="15" t="n"/>
      <c r="E257" s="13">
        <f>IF(OR(A257="",B257=""),"",IF(D257&lt;&gt;"",D257,IF(C257="","",IF(B257="U101: Safety &amp; Risk Management",DATE(IF(MONTH(C257)&gt;=8,YEAR(C257),YEAR(C257)-1)+4,7,31),IF(B257="U110: SafeSport Core Course",IF(AND(MONTH(C257)&gt;=6,MONTH(C257)&lt;=7),DATE(YEAR(C257),12,31),IF(MONTH(C257)&gt;=8,DATE(YEAR(C257)+1,7,31),DATE(YEAR(C257),7,31))),IF(OR(B257="Background check",B257="Pro First Aid (U107)"),EDATE(C257,24),IF(B257="USASF credential",EDATE(C257,60),IF(OR(B257="U100: Fundamentals of Gymnastics Instruction",B257="U112: Coaching and Control"),"No expiry",""))))))))</f>
        <v/>
      </c>
      <c r="F257" s="10">
        <f>IF(ISNUMBER(E257),E257-TODAY(),"")</f>
        <v/>
      </c>
      <c r="G257" s="10">
        <f>IF(OR(A257="",B257=""),"",IF(E257="No expiry","DONE",IF(NOT(ISNUMBER(E257)),"NEEDS DATE",IF(F257&lt;0,"EXPIRED",IF(F257&lt;=Settings!$B$6,"DUE SOON","CURRENT")))))</f>
        <v/>
      </c>
      <c r="H257" s="14">
        <f>IF(AND(B257="U110: SafeSport Core Course",ISNUMBER(C257)),IF(AND(MONTH(C257)&gt;=6,MONTH(C257)&lt;=7),"Taken in June or July: expires Dec 31, retake by then.",""),IF(AND(B257&lt;&gt;"",C257="",D257=""),"Enter the completion date or the expiry from the profile.",IF(AND(OR(B257="USA Gymnastics membership",B257="USASF coach membership",B257="Concussion education (U201)",B257="Other"),D257=""),"Type the expiry date from the coach's profile into Expiry override.","")))</f>
        <v/>
      </c>
    </row>
    <row r="258">
      <c r="A258" s="11" t="n"/>
      <c r="B258" s="11" t="n"/>
      <c r="C258" s="15" t="n"/>
      <c r="D258" s="15" t="n"/>
      <c r="E258" s="13">
        <f>IF(OR(A258="",B258=""),"",IF(D258&lt;&gt;"",D258,IF(C258="","",IF(B258="U101: Safety &amp; Risk Management",DATE(IF(MONTH(C258)&gt;=8,YEAR(C258),YEAR(C258)-1)+4,7,31),IF(B258="U110: SafeSport Core Course",IF(AND(MONTH(C258)&gt;=6,MONTH(C258)&lt;=7),DATE(YEAR(C258),12,31),IF(MONTH(C258)&gt;=8,DATE(YEAR(C258)+1,7,31),DATE(YEAR(C258),7,31))),IF(OR(B258="Background check",B258="Pro First Aid (U107)"),EDATE(C258,24),IF(B258="USASF credential",EDATE(C258,60),IF(OR(B258="U100: Fundamentals of Gymnastics Instruction",B258="U112: Coaching and Control"),"No expiry",""))))))))</f>
        <v/>
      </c>
      <c r="F258" s="10">
        <f>IF(ISNUMBER(E258),E258-TODAY(),"")</f>
        <v/>
      </c>
      <c r="G258" s="10">
        <f>IF(OR(A258="",B258=""),"",IF(E258="No expiry","DONE",IF(NOT(ISNUMBER(E258)),"NEEDS DATE",IF(F258&lt;0,"EXPIRED",IF(F258&lt;=Settings!$B$6,"DUE SOON","CURRENT")))))</f>
        <v/>
      </c>
      <c r="H258" s="14">
        <f>IF(AND(B258="U110: SafeSport Core Course",ISNUMBER(C258)),IF(AND(MONTH(C258)&gt;=6,MONTH(C258)&lt;=7),"Taken in June or July: expires Dec 31, retake by then.",""),IF(AND(B258&lt;&gt;"",C258="",D258=""),"Enter the completion date or the expiry from the profile.",IF(AND(OR(B258="USA Gymnastics membership",B258="USASF coach membership",B258="Concussion education (U201)",B258="Other"),D258=""),"Type the expiry date from the coach's profile into Expiry override.","")))</f>
        <v/>
      </c>
    </row>
    <row r="259">
      <c r="A259" s="11" t="n"/>
      <c r="B259" s="11" t="n"/>
      <c r="C259" s="15" t="n"/>
      <c r="D259" s="15" t="n"/>
      <c r="E259" s="13">
        <f>IF(OR(A259="",B259=""),"",IF(D259&lt;&gt;"",D259,IF(C259="","",IF(B259="U101: Safety &amp; Risk Management",DATE(IF(MONTH(C259)&gt;=8,YEAR(C259),YEAR(C259)-1)+4,7,31),IF(B259="U110: SafeSport Core Course",IF(AND(MONTH(C259)&gt;=6,MONTH(C259)&lt;=7),DATE(YEAR(C259),12,31),IF(MONTH(C259)&gt;=8,DATE(YEAR(C259)+1,7,31),DATE(YEAR(C259),7,31))),IF(OR(B259="Background check",B259="Pro First Aid (U107)"),EDATE(C259,24),IF(B259="USASF credential",EDATE(C259,60),IF(OR(B259="U100: Fundamentals of Gymnastics Instruction",B259="U112: Coaching and Control"),"No expiry",""))))))))</f>
        <v/>
      </c>
      <c r="F259" s="10">
        <f>IF(ISNUMBER(E259),E259-TODAY(),"")</f>
        <v/>
      </c>
      <c r="G259" s="10">
        <f>IF(OR(A259="",B259=""),"",IF(E259="No expiry","DONE",IF(NOT(ISNUMBER(E259)),"NEEDS DATE",IF(F259&lt;0,"EXPIRED",IF(F259&lt;=Settings!$B$6,"DUE SOON","CURRENT")))))</f>
        <v/>
      </c>
      <c r="H259" s="14">
        <f>IF(AND(B259="U110: SafeSport Core Course",ISNUMBER(C259)),IF(AND(MONTH(C259)&gt;=6,MONTH(C259)&lt;=7),"Taken in June or July: expires Dec 31, retake by then.",""),IF(AND(B259&lt;&gt;"",C259="",D259=""),"Enter the completion date or the expiry from the profile.",IF(AND(OR(B259="USA Gymnastics membership",B259="USASF coach membership",B259="Concussion education (U201)",B259="Other"),D259=""),"Type the expiry date from the coach's profile into Expiry override.","")))</f>
        <v/>
      </c>
    </row>
    <row r="260">
      <c r="A260" s="11" t="n"/>
      <c r="B260" s="11" t="n"/>
      <c r="C260" s="15" t="n"/>
      <c r="D260" s="15" t="n"/>
      <c r="E260" s="13">
        <f>IF(OR(A260="",B260=""),"",IF(D260&lt;&gt;"",D260,IF(C260="","",IF(B260="U101: Safety &amp; Risk Management",DATE(IF(MONTH(C260)&gt;=8,YEAR(C260),YEAR(C260)-1)+4,7,31),IF(B260="U110: SafeSport Core Course",IF(AND(MONTH(C260)&gt;=6,MONTH(C260)&lt;=7),DATE(YEAR(C260),12,31),IF(MONTH(C260)&gt;=8,DATE(YEAR(C260)+1,7,31),DATE(YEAR(C260),7,31))),IF(OR(B260="Background check",B260="Pro First Aid (U107)"),EDATE(C260,24),IF(B260="USASF credential",EDATE(C260,60),IF(OR(B260="U100: Fundamentals of Gymnastics Instruction",B260="U112: Coaching and Control"),"No expiry",""))))))))</f>
        <v/>
      </c>
      <c r="F260" s="10">
        <f>IF(ISNUMBER(E260),E260-TODAY(),"")</f>
        <v/>
      </c>
      <c r="G260" s="10">
        <f>IF(OR(A260="",B260=""),"",IF(E260="No expiry","DONE",IF(NOT(ISNUMBER(E260)),"NEEDS DATE",IF(F260&lt;0,"EXPIRED",IF(F260&lt;=Settings!$B$6,"DUE SOON","CURRENT")))))</f>
        <v/>
      </c>
      <c r="H260" s="14">
        <f>IF(AND(B260="U110: SafeSport Core Course",ISNUMBER(C260)),IF(AND(MONTH(C260)&gt;=6,MONTH(C260)&lt;=7),"Taken in June or July: expires Dec 31, retake by then.",""),IF(AND(B260&lt;&gt;"",C260="",D260=""),"Enter the completion date or the expiry from the profile.",IF(AND(OR(B260="USA Gymnastics membership",B260="USASF coach membership",B260="Concussion education (U201)",B260="Other"),D260=""),"Type the expiry date from the coach's profile into Expiry override.","")))</f>
        <v/>
      </c>
    </row>
    <row r="261">
      <c r="A261" s="11" t="n"/>
      <c r="B261" s="11" t="n"/>
      <c r="C261" s="15" t="n"/>
      <c r="D261" s="15" t="n"/>
      <c r="E261" s="13">
        <f>IF(OR(A261="",B261=""),"",IF(D261&lt;&gt;"",D261,IF(C261="","",IF(B261="U101: Safety &amp; Risk Management",DATE(IF(MONTH(C261)&gt;=8,YEAR(C261),YEAR(C261)-1)+4,7,31),IF(B261="U110: SafeSport Core Course",IF(AND(MONTH(C261)&gt;=6,MONTH(C261)&lt;=7),DATE(YEAR(C261),12,31),IF(MONTH(C261)&gt;=8,DATE(YEAR(C261)+1,7,31),DATE(YEAR(C261),7,31))),IF(OR(B261="Background check",B261="Pro First Aid (U107)"),EDATE(C261,24),IF(B261="USASF credential",EDATE(C261,60),IF(OR(B261="U100: Fundamentals of Gymnastics Instruction",B261="U112: Coaching and Control"),"No expiry",""))))))))</f>
        <v/>
      </c>
      <c r="F261" s="10">
        <f>IF(ISNUMBER(E261),E261-TODAY(),"")</f>
        <v/>
      </c>
      <c r="G261" s="10">
        <f>IF(OR(A261="",B261=""),"",IF(E261="No expiry","DONE",IF(NOT(ISNUMBER(E261)),"NEEDS DATE",IF(F261&lt;0,"EXPIRED",IF(F261&lt;=Settings!$B$6,"DUE SOON","CURRENT")))))</f>
        <v/>
      </c>
      <c r="H261" s="14">
        <f>IF(AND(B261="U110: SafeSport Core Course",ISNUMBER(C261)),IF(AND(MONTH(C261)&gt;=6,MONTH(C261)&lt;=7),"Taken in June or July: expires Dec 31, retake by then.",""),IF(AND(B261&lt;&gt;"",C261="",D261=""),"Enter the completion date or the expiry from the profile.",IF(AND(OR(B261="USA Gymnastics membership",B261="USASF coach membership",B261="Concussion education (U201)",B261="Other"),D261=""),"Type the expiry date from the coach's profile into Expiry override.","")))</f>
        <v/>
      </c>
    </row>
    <row r="262">
      <c r="A262" s="11" t="n"/>
      <c r="B262" s="11" t="n"/>
      <c r="C262" s="15" t="n"/>
      <c r="D262" s="15" t="n"/>
      <c r="E262" s="13">
        <f>IF(OR(A262="",B262=""),"",IF(D262&lt;&gt;"",D262,IF(C262="","",IF(B262="U101: Safety &amp; Risk Management",DATE(IF(MONTH(C262)&gt;=8,YEAR(C262),YEAR(C262)-1)+4,7,31),IF(B262="U110: SafeSport Core Course",IF(AND(MONTH(C262)&gt;=6,MONTH(C262)&lt;=7),DATE(YEAR(C262),12,31),IF(MONTH(C262)&gt;=8,DATE(YEAR(C262)+1,7,31),DATE(YEAR(C262),7,31))),IF(OR(B262="Background check",B262="Pro First Aid (U107)"),EDATE(C262,24),IF(B262="USASF credential",EDATE(C262,60),IF(OR(B262="U100: Fundamentals of Gymnastics Instruction",B262="U112: Coaching and Control"),"No expiry",""))))))))</f>
        <v/>
      </c>
      <c r="F262" s="10">
        <f>IF(ISNUMBER(E262),E262-TODAY(),"")</f>
        <v/>
      </c>
      <c r="G262" s="10">
        <f>IF(OR(A262="",B262=""),"",IF(E262="No expiry","DONE",IF(NOT(ISNUMBER(E262)),"NEEDS DATE",IF(F262&lt;0,"EXPIRED",IF(F262&lt;=Settings!$B$6,"DUE SOON","CURRENT")))))</f>
        <v/>
      </c>
      <c r="H262" s="14">
        <f>IF(AND(B262="U110: SafeSport Core Course",ISNUMBER(C262)),IF(AND(MONTH(C262)&gt;=6,MONTH(C262)&lt;=7),"Taken in June or July: expires Dec 31, retake by then.",""),IF(AND(B262&lt;&gt;"",C262="",D262=""),"Enter the completion date or the expiry from the profile.",IF(AND(OR(B262="USA Gymnastics membership",B262="USASF coach membership",B262="Concussion education (U201)",B262="Other"),D262=""),"Type the expiry date from the coach's profile into Expiry override.","")))</f>
        <v/>
      </c>
    </row>
    <row r="263">
      <c r="A263" s="11" t="n"/>
      <c r="B263" s="11" t="n"/>
      <c r="C263" s="15" t="n"/>
      <c r="D263" s="15" t="n"/>
      <c r="E263" s="13">
        <f>IF(OR(A263="",B263=""),"",IF(D263&lt;&gt;"",D263,IF(C263="","",IF(B263="U101: Safety &amp; Risk Management",DATE(IF(MONTH(C263)&gt;=8,YEAR(C263),YEAR(C263)-1)+4,7,31),IF(B263="U110: SafeSport Core Course",IF(AND(MONTH(C263)&gt;=6,MONTH(C263)&lt;=7),DATE(YEAR(C263),12,31),IF(MONTH(C263)&gt;=8,DATE(YEAR(C263)+1,7,31),DATE(YEAR(C263),7,31))),IF(OR(B263="Background check",B263="Pro First Aid (U107)"),EDATE(C263,24),IF(B263="USASF credential",EDATE(C263,60),IF(OR(B263="U100: Fundamentals of Gymnastics Instruction",B263="U112: Coaching and Control"),"No expiry",""))))))))</f>
        <v/>
      </c>
      <c r="F263" s="10">
        <f>IF(ISNUMBER(E263),E263-TODAY(),"")</f>
        <v/>
      </c>
      <c r="G263" s="10">
        <f>IF(OR(A263="",B263=""),"",IF(E263="No expiry","DONE",IF(NOT(ISNUMBER(E263)),"NEEDS DATE",IF(F263&lt;0,"EXPIRED",IF(F263&lt;=Settings!$B$6,"DUE SOON","CURRENT")))))</f>
        <v/>
      </c>
      <c r="H263" s="14">
        <f>IF(AND(B263="U110: SafeSport Core Course",ISNUMBER(C263)),IF(AND(MONTH(C263)&gt;=6,MONTH(C263)&lt;=7),"Taken in June or July: expires Dec 31, retake by then.",""),IF(AND(B263&lt;&gt;"",C263="",D263=""),"Enter the completion date or the expiry from the profile.",IF(AND(OR(B263="USA Gymnastics membership",B263="USASF coach membership",B263="Concussion education (U201)",B263="Other"),D263=""),"Type the expiry date from the coach's profile into Expiry override.","")))</f>
        <v/>
      </c>
    </row>
    <row r="264">
      <c r="A264" s="11" t="n"/>
      <c r="B264" s="11" t="n"/>
      <c r="C264" s="15" t="n"/>
      <c r="D264" s="15" t="n"/>
      <c r="E264" s="13">
        <f>IF(OR(A264="",B264=""),"",IF(D264&lt;&gt;"",D264,IF(C264="","",IF(B264="U101: Safety &amp; Risk Management",DATE(IF(MONTH(C264)&gt;=8,YEAR(C264),YEAR(C264)-1)+4,7,31),IF(B264="U110: SafeSport Core Course",IF(AND(MONTH(C264)&gt;=6,MONTH(C264)&lt;=7),DATE(YEAR(C264),12,31),IF(MONTH(C264)&gt;=8,DATE(YEAR(C264)+1,7,31),DATE(YEAR(C264),7,31))),IF(OR(B264="Background check",B264="Pro First Aid (U107)"),EDATE(C264,24),IF(B264="USASF credential",EDATE(C264,60),IF(OR(B264="U100: Fundamentals of Gymnastics Instruction",B264="U112: Coaching and Control"),"No expiry",""))))))))</f>
        <v/>
      </c>
      <c r="F264" s="10">
        <f>IF(ISNUMBER(E264),E264-TODAY(),"")</f>
        <v/>
      </c>
      <c r="G264" s="10">
        <f>IF(OR(A264="",B264=""),"",IF(E264="No expiry","DONE",IF(NOT(ISNUMBER(E264)),"NEEDS DATE",IF(F264&lt;0,"EXPIRED",IF(F264&lt;=Settings!$B$6,"DUE SOON","CURRENT")))))</f>
        <v/>
      </c>
      <c r="H264" s="14">
        <f>IF(AND(B264="U110: SafeSport Core Course",ISNUMBER(C264)),IF(AND(MONTH(C264)&gt;=6,MONTH(C264)&lt;=7),"Taken in June or July: expires Dec 31, retake by then.",""),IF(AND(B264&lt;&gt;"",C264="",D264=""),"Enter the completion date or the expiry from the profile.",IF(AND(OR(B264="USA Gymnastics membership",B264="USASF coach membership",B264="Concussion education (U201)",B264="Other"),D264=""),"Type the expiry date from the coach's profile into Expiry override.","")))</f>
        <v/>
      </c>
    </row>
    <row r="265">
      <c r="A265" s="11" t="n"/>
      <c r="B265" s="11" t="n"/>
      <c r="C265" s="15" t="n"/>
      <c r="D265" s="15" t="n"/>
      <c r="E265" s="13">
        <f>IF(OR(A265="",B265=""),"",IF(D265&lt;&gt;"",D265,IF(C265="","",IF(B265="U101: Safety &amp; Risk Management",DATE(IF(MONTH(C265)&gt;=8,YEAR(C265),YEAR(C265)-1)+4,7,31),IF(B265="U110: SafeSport Core Course",IF(AND(MONTH(C265)&gt;=6,MONTH(C265)&lt;=7),DATE(YEAR(C265),12,31),IF(MONTH(C265)&gt;=8,DATE(YEAR(C265)+1,7,31),DATE(YEAR(C265),7,31))),IF(OR(B265="Background check",B265="Pro First Aid (U107)"),EDATE(C265,24),IF(B265="USASF credential",EDATE(C265,60),IF(OR(B265="U100: Fundamentals of Gymnastics Instruction",B265="U112: Coaching and Control"),"No expiry",""))))))))</f>
        <v/>
      </c>
      <c r="F265" s="10">
        <f>IF(ISNUMBER(E265),E265-TODAY(),"")</f>
        <v/>
      </c>
      <c r="G265" s="10">
        <f>IF(OR(A265="",B265=""),"",IF(E265="No expiry","DONE",IF(NOT(ISNUMBER(E265)),"NEEDS DATE",IF(F265&lt;0,"EXPIRED",IF(F265&lt;=Settings!$B$6,"DUE SOON","CURRENT")))))</f>
        <v/>
      </c>
      <c r="H265" s="14">
        <f>IF(AND(B265="U110: SafeSport Core Course",ISNUMBER(C265)),IF(AND(MONTH(C265)&gt;=6,MONTH(C265)&lt;=7),"Taken in June or July: expires Dec 31, retake by then.",""),IF(AND(B265&lt;&gt;"",C265="",D265=""),"Enter the completion date or the expiry from the profile.",IF(AND(OR(B265="USA Gymnastics membership",B265="USASF coach membership",B265="Concussion education (U201)",B265="Other"),D265=""),"Type the expiry date from the coach's profile into Expiry override.","")))</f>
        <v/>
      </c>
    </row>
    <row r="266">
      <c r="A266" s="11" t="n"/>
      <c r="B266" s="11" t="n"/>
      <c r="C266" s="15" t="n"/>
      <c r="D266" s="15" t="n"/>
      <c r="E266" s="13">
        <f>IF(OR(A266="",B266=""),"",IF(D266&lt;&gt;"",D266,IF(C266="","",IF(B266="U101: Safety &amp; Risk Management",DATE(IF(MONTH(C266)&gt;=8,YEAR(C266),YEAR(C266)-1)+4,7,31),IF(B266="U110: SafeSport Core Course",IF(AND(MONTH(C266)&gt;=6,MONTH(C266)&lt;=7),DATE(YEAR(C266),12,31),IF(MONTH(C266)&gt;=8,DATE(YEAR(C266)+1,7,31),DATE(YEAR(C266),7,31))),IF(OR(B266="Background check",B266="Pro First Aid (U107)"),EDATE(C266,24),IF(B266="USASF credential",EDATE(C266,60),IF(OR(B266="U100: Fundamentals of Gymnastics Instruction",B266="U112: Coaching and Control"),"No expiry",""))))))))</f>
        <v/>
      </c>
      <c r="F266" s="10">
        <f>IF(ISNUMBER(E266),E266-TODAY(),"")</f>
        <v/>
      </c>
      <c r="G266" s="10">
        <f>IF(OR(A266="",B266=""),"",IF(E266="No expiry","DONE",IF(NOT(ISNUMBER(E266)),"NEEDS DATE",IF(F266&lt;0,"EXPIRED",IF(F266&lt;=Settings!$B$6,"DUE SOON","CURRENT")))))</f>
        <v/>
      </c>
      <c r="H266" s="14">
        <f>IF(AND(B266="U110: SafeSport Core Course",ISNUMBER(C266)),IF(AND(MONTH(C266)&gt;=6,MONTH(C266)&lt;=7),"Taken in June or July: expires Dec 31, retake by then.",""),IF(AND(B266&lt;&gt;"",C266="",D266=""),"Enter the completion date or the expiry from the profile.",IF(AND(OR(B266="USA Gymnastics membership",B266="USASF coach membership",B266="Concussion education (U201)",B266="Other"),D266=""),"Type the expiry date from the coach's profile into Expiry override.","")))</f>
        <v/>
      </c>
    </row>
    <row r="267">
      <c r="A267" s="11" t="n"/>
      <c r="B267" s="11" t="n"/>
      <c r="C267" s="15" t="n"/>
      <c r="D267" s="15" t="n"/>
      <c r="E267" s="13">
        <f>IF(OR(A267="",B267=""),"",IF(D267&lt;&gt;"",D267,IF(C267="","",IF(B267="U101: Safety &amp; Risk Management",DATE(IF(MONTH(C267)&gt;=8,YEAR(C267),YEAR(C267)-1)+4,7,31),IF(B267="U110: SafeSport Core Course",IF(AND(MONTH(C267)&gt;=6,MONTH(C267)&lt;=7),DATE(YEAR(C267),12,31),IF(MONTH(C267)&gt;=8,DATE(YEAR(C267)+1,7,31),DATE(YEAR(C267),7,31))),IF(OR(B267="Background check",B267="Pro First Aid (U107)"),EDATE(C267,24),IF(B267="USASF credential",EDATE(C267,60),IF(OR(B267="U100: Fundamentals of Gymnastics Instruction",B267="U112: Coaching and Control"),"No expiry",""))))))))</f>
        <v/>
      </c>
      <c r="F267" s="10">
        <f>IF(ISNUMBER(E267),E267-TODAY(),"")</f>
        <v/>
      </c>
      <c r="G267" s="10">
        <f>IF(OR(A267="",B267=""),"",IF(E267="No expiry","DONE",IF(NOT(ISNUMBER(E267)),"NEEDS DATE",IF(F267&lt;0,"EXPIRED",IF(F267&lt;=Settings!$B$6,"DUE SOON","CURRENT")))))</f>
        <v/>
      </c>
      <c r="H267" s="14">
        <f>IF(AND(B267="U110: SafeSport Core Course",ISNUMBER(C267)),IF(AND(MONTH(C267)&gt;=6,MONTH(C267)&lt;=7),"Taken in June or July: expires Dec 31, retake by then.",""),IF(AND(B267&lt;&gt;"",C267="",D267=""),"Enter the completion date or the expiry from the profile.",IF(AND(OR(B267="USA Gymnastics membership",B267="USASF coach membership",B267="Concussion education (U201)",B267="Other"),D267=""),"Type the expiry date from the coach's profile into Expiry override.","")))</f>
        <v/>
      </c>
    </row>
    <row r="268">
      <c r="A268" s="11" t="n"/>
      <c r="B268" s="11" t="n"/>
      <c r="C268" s="15" t="n"/>
      <c r="D268" s="15" t="n"/>
      <c r="E268" s="13">
        <f>IF(OR(A268="",B268=""),"",IF(D268&lt;&gt;"",D268,IF(C268="","",IF(B268="U101: Safety &amp; Risk Management",DATE(IF(MONTH(C268)&gt;=8,YEAR(C268),YEAR(C268)-1)+4,7,31),IF(B268="U110: SafeSport Core Course",IF(AND(MONTH(C268)&gt;=6,MONTH(C268)&lt;=7),DATE(YEAR(C268),12,31),IF(MONTH(C268)&gt;=8,DATE(YEAR(C268)+1,7,31),DATE(YEAR(C268),7,31))),IF(OR(B268="Background check",B268="Pro First Aid (U107)"),EDATE(C268,24),IF(B268="USASF credential",EDATE(C268,60),IF(OR(B268="U100: Fundamentals of Gymnastics Instruction",B268="U112: Coaching and Control"),"No expiry",""))))))))</f>
        <v/>
      </c>
      <c r="F268" s="10">
        <f>IF(ISNUMBER(E268),E268-TODAY(),"")</f>
        <v/>
      </c>
      <c r="G268" s="10">
        <f>IF(OR(A268="",B268=""),"",IF(E268="No expiry","DONE",IF(NOT(ISNUMBER(E268)),"NEEDS DATE",IF(F268&lt;0,"EXPIRED",IF(F268&lt;=Settings!$B$6,"DUE SOON","CURRENT")))))</f>
        <v/>
      </c>
      <c r="H268" s="14">
        <f>IF(AND(B268="U110: SafeSport Core Course",ISNUMBER(C268)),IF(AND(MONTH(C268)&gt;=6,MONTH(C268)&lt;=7),"Taken in June or July: expires Dec 31, retake by then.",""),IF(AND(B268&lt;&gt;"",C268="",D268=""),"Enter the completion date or the expiry from the profile.",IF(AND(OR(B268="USA Gymnastics membership",B268="USASF coach membership",B268="Concussion education (U201)",B268="Other"),D268=""),"Type the expiry date from the coach's profile into Expiry override.","")))</f>
        <v/>
      </c>
    </row>
    <row r="269">
      <c r="A269" s="11" t="n"/>
      <c r="B269" s="11" t="n"/>
      <c r="C269" s="15" t="n"/>
      <c r="D269" s="15" t="n"/>
      <c r="E269" s="13">
        <f>IF(OR(A269="",B269=""),"",IF(D269&lt;&gt;"",D269,IF(C269="","",IF(B269="U101: Safety &amp; Risk Management",DATE(IF(MONTH(C269)&gt;=8,YEAR(C269),YEAR(C269)-1)+4,7,31),IF(B269="U110: SafeSport Core Course",IF(AND(MONTH(C269)&gt;=6,MONTH(C269)&lt;=7),DATE(YEAR(C269),12,31),IF(MONTH(C269)&gt;=8,DATE(YEAR(C269)+1,7,31),DATE(YEAR(C269),7,31))),IF(OR(B269="Background check",B269="Pro First Aid (U107)"),EDATE(C269,24),IF(B269="USASF credential",EDATE(C269,60),IF(OR(B269="U100: Fundamentals of Gymnastics Instruction",B269="U112: Coaching and Control"),"No expiry",""))))))))</f>
        <v/>
      </c>
      <c r="F269" s="10">
        <f>IF(ISNUMBER(E269),E269-TODAY(),"")</f>
        <v/>
      </c>
      <c r="G269" s="10">
        <f>IF(OR(A269="",B269=""),"",IF(E269="No expiry","DONE",IF(NOT(ISNUMBER(E269)),"NEEDS DATE",IF(F269&lt;0,"EXPIRED",IF(F269&lt;=Settings!$B$6,"DUE SOON","CURRENT")))))</f>
        <v/>
      </c>
      <c r="H269" s="14">
        <f>IF(AND(B269="U110: SafeSport Core Course",ISNUMBER(C269)),IF(AND(MONTH(C269)&gt;=6,MONTH(C269)&lt;=7),"Taken in June or July: expires Dec 31, retake by then.",""),IF(AND(B269&lt;&gt;"",C269="",D269=""),"Enter the completion date or the expiry from the profile.",IF(AND(OR(B269="USA Gymnastics membership",B269="USASF coach membership",B269="Concussion education (U201)",B269="Other"),D269=""),"Type the expiry date from the coach's profile into Expiry override.","")))</f>
        <v/>
      </c>
    </row>
    <row r="270">
      <c r="A270" s="11" t="n"/>
      <c r="B270" s="11" t="n"/>
      <c r="C270" s="15" t="n"/>
      <c r="D270" s="15" t="n"/>
      <c r="E270" s="13">
        <f>IF(OR(A270="",B270=""),"",IF(D270&lt;&gt;"",D270,IF(C270="","",IF(B270="U101: Safety &amp; Risk Management",DATE(IF(MONTH(C270)&gt;=8,YEAR(C270),YEAR(C270)-1)+4,7,31),IF(B270="U110: SafeSport Core Course",IF(AND(MONTH(C270)&gt;=6,MONTH(C270)&lt;=7),DATE(YEAR(C270),12,31),IF(MONTH(C270)&gt;=8,DATE(YEAR(C270)+1,7,31),DATE(YEAR(C270),7,31))),IF(OR(B270="Background check",B270="Pro First Aid (U107)"),EDATE(C270,24),IF(B270="USASF credential",EDATE(C270,60),IF(OR(B270="U100: Fundamentals of Gymnastics Instruction",B270="U112: Coaching and Control"),"No expiry",""))))))))</f>
        <v/>
      </c>
      <c r="F270" s="10">
        <f>IF(ISNUMBER(E270),E270-TODAY(),"")</f>
        <v/>
      </c>
      <c r="G270" s="10">
        <f>IF(OR(A270="",B270=""),"",IF(E270="No expiry","DONE",IF(NOT(ISNUMBER(E270)),"NEEDS DATE",IF(F270&lt;0,"EXPIRED",IF(F270&lt;=Settings!$B$6,"DUE SOON","CURRENT")))))</f>
        <v/>
      </c>
      <c r="H270" s="14">
        <f>IF(AND(B270="U110: SafeSport Core Course",ISNUMBER(C270)),IF(AND(MONTH(C270)&gt;=6,MONTH(C270)&lt;=7),"Taken in June or July: expires Dec 31, retake by then.",""),IF(AND(B270&lt;&gt;"",C270="",D270=""),"Enter the completion date or the expiry from the profile.",IF(AND(OR(B270="USA Gymnastics membership",B270="USASF coach membership",B270="Concussion education (U201)",B270="Other"),D270=""),"Type the expiry date from the coach's profile into Expiry override.","")))</f>
        <v/>
      </c>
    </row>
    <row r="271">
      <c r="A271" s="11" t="n"/>
      <c r="B271" s="11" t="n"/>
      <c r="C271" s="15" t="n"/>
      <c r="D271" s="15" t="n"/>
      <c r="E271" s="13">
        <f>IF(OR(A271="",B271=""),"",IF(D271&lt;&gt;"",D271,IF(C271="","",IF(B271="U101: Safety &amp; Risk Management",DATE(IF(MONTH(C271)&gt;=8,YEAR(C271),YEAR(C271)-1)+4,7,31),IF(B271="U110: SafeSport Core Course",IF(AND(MONTH(C271)&gt;=6,MONTH(C271)&lt;=7),DATE(YEAR(C271),12,31),IF(MONTH(C271)&gt;=8,DATE(YEAR(C271)+1,7,31),DATE(YEAR(C271),7,31))),IF(OR(B271="Background check",B271="Pro First Aid (U107)"),EDATE(C271,24),IF(B271="USASF credential",EDATE(C271,60),IF(OR(B271="U100: Fundamentals of Gymnastics Instruction",B271="U112: Coaching and Control"),"No expiry",""))))))))</f>
        <v/>
      </c>
      <c r="F271" s="10">
        <f>IF(ISNUMBER(E271),E271-TODAY(),"")</f>
        <v/>
      </c>
      <c r="G271" s="10">
        <f>IF(OR(A271="",B271=""),"",IF(E271="No expiry","DONE",IF(NOT(ISNUMBER(E271)),"NEEDS DATE",IF(F271&lt;0,"EXPIRED",IF(F271&lt;=Settings!$B$6,"DUE SOON","CURRENT")))))</f>
        <v/>
      </c>
      <c r="H271" s="14">
        <f>IF(AND(B271="U110: SafeSport Core Course",ISNUMBER(C271)),IF(AND(MONTH(C271)&gt;=6,MONTH(C271)&lt;=7),"Taken in June or July: expires Dec 31, retake by then.",""),IF(AND(B271&lt;&gt;"",C271="",D271=""),"Enter the completion date or the expiry from the profile.",IF(AND(OR(B271="USA Gymnastics membership",B271="USASF coach membership",B271="Concussion education (U201)",B271="Other"),D271=""),"Type the expiry date from the coach's profile into Expiry override.","")))</f>
        <v/>
      </c>
    </row>
    <row r="272">
      <c r="A272" s="11" t="n"/>
      <c r="B272" s="11" t="n"/>
      <c r="C272" s="15" t="n"/>
      <c r="D272" s="15" t="n"/>
      <c r="E272" s="13">
        <f>IF(OR(A272="",B272=""),"",IF(D272&lt;&gt;"",D272,IF(C272="","",IF(B272="U101: Safety &amp; Risk Management",DATE(IF(MONTH(C272)&gt;=8,YEAR(C272),YEAR(C272)-1)+4,7,31),IF(B272="U110: SafeSport Core Course",IF(AND(MONTH(C272)&gt;=6,MONTH(C272)&lt;=7),DATE(YEAR(C272),12,31),IF(MONTH(C272)&gt;=8,DATE(YEAR(C272)+1,7,31),DATE(YEAR(C272),7,31))),IF(OR(B272="Background check",B272="Pro First Aid (U107)"),EDATE(C272,24),IF(B272="USASF credential",EDATE(C272,60),IF(OR(B272="U100: Fundamentals of Gymnastics Instruction",B272="U112: Coaching and Control"),"No expiry",""))))))))</f>
        <v/>
      </c>
      <c r="F272" s="10">
        <f>IF(ISNUMBER(E272),E272-TODAY(),"")</f>
        <v/>
      </c>
      <c r="G272" s="10">
        <f>IF(OR(A272="",B272=""),"",IF(E272="No expiry","DONE",IF(NOT(ISNUMBER(E272)),"NEEDS DATE",IF(F272&lt;0,"EXPIRED",IF(F272&lt;=Settings!$B$6,"DUE SOON","CURRENT")))))</f>
        <v/>
      </c>
      <c r="H272" s="14">
        <f>IF(AND(B272="U110: SafeSport Core Course",ISNUMBER(C272)),IF(AND(MONTH(C272)&gt;=6,MONTH(C272)&lt;=7),"Taken in June or July: expires Dec 31, retake by then.",""),IF(AND(B272&lt;&gt;"",C272="",D272=""),"Enter the completion date or the expiry from the profile.",IF(AND(OR(B272="USA Gymnastics membership",B272="USASF coach membership",B272="Concussion education (U201)",B272="Other"),D272=""),"Type the expiry date from the coach's profile into Expiry override.","")))</f>
        <v/>
      </c>
    </row>
    <row r="273">
      <c r="A273" s="11" t="n"/>
      <c r="B273" s="11" t="n"/>
      <c r="C273" s="15" t="n"/>
      <c r="D273" s="15" t="n"/>
      <c r="E273" s="13">
        <f>IF(OR(A273="",B273=""),"",IF(D273&lt;&gt;"",D273,IF(C273="","",IF(B273="U101: Safety &amp; Risk Management",DATE(IF(MONTH(C273)&gt;=8,YEAR(C273),YEAR(C273)-1)+4,7,31),IF(B273="U110: SafeSport Core Course",IF(AND(MONTH(C273)&gt;=6,MONTH(C273)&lt;=7),DATE(YEAR(C273),12,31),IF(MONTH(C273)&gt;=8,DATE(YEAR(C273)+1,7,31),DATE(YEAR(C273),7,31))),IF(OR(B273="Background check",B273="Pro First Aid (U107)"),EDATE(C273,24),IF(B273="USASF credential",EDATE(C273,60),IF(OR(B273="U100: Fundamentals of Gymnastics Instruction",B273="U112: Coaching and Control"),"No expiry",""))))))))</f>
        <v/>
      </c>
      <c r="F273" s="10">
        <f>IF(ISNUMBER(E273),E273-TODAY(),"")</f>
        <v/>
      </c>
      <c r="G273" s="10">
        <f>IF(OR(A273="",B273=""),"",IF(E273="No expiry","DONE",IF(NOT(ISNUMBER(E273)),"NEEDS DATE",IF(F273&lt;0,"EXPIRED",IF(F273&lt;=Settings!$B$6,"DUE SOON","CURRENT")))))</f>
        <v/>
      </c>
      <c r="H273" s="14">
        <f>IF(AND(B273="U110: SafeSport Core Course",ISNUMBER(C273)),IF(AND(MONTH(C273)&gt;=6,MONTH(C273)&lt;=7),"Taken in June or July: expires Dec 31, retake by then.",""),IF(AND(B273&lt;&gt;"",C273="",D273=""),"Enter the completion date or the expiry from the profile.",IF(AND(OR(B273="USA Gymnastics membership",B273="USASF coach membership",B273="Concussion education (U201)",B273="Other"),D273=""),"Type the expiry date from the coach's profile into Expiry override.","")))</f>
        <v/>
      </c>
    </row>
    <row r="274">
      <c r="A274" s="11" t="n"/>
      <c r="B274" s="11" t="n"/>
      <c r="C274" s="15" t="n"/>
      <c r="D274" s="15" t="n"/>
      <c r="E274" s="13">
        <f>IF(OR(A274="",B274=""),"",IF(D274&lt;&gt;"",D274,IF(C274="","",IF(B274="U101: Safety &amp; Risk Management",DATE(IF(MONTH(C274)&gt;=8,YEAR(C274),YEAR(C274)-1)+4,7,31),IF(B274="U110: SafeSport Core Course",IF(AND(MONTH(C274)&gt;=6,MONTH(C274)&lt;=7),DATE(YEAR(C274),12,31),IF(MONTH(C274)&gt;=8,DATE(YEAR(C274)+1,7,31),DATE(YEAR(C274),7,31))),IF(OR(B274="Background check",B274="Pro First Aid (U107)"),EDATE(C274,24),IF(B274="USASF credential",EDATE(C274,60),IF(OR(B274="U100: Fundamentals of Gymnastics Instruction",B274="U112: Coaching and Control"),"No expiry",""))))))))</f>
        <v/>
      </c>
      <c r="F274" s="10">
        <f>IF(ISNUMBER(E274),E274-TODAY(),"")</f>
        <v/>
      </c>
      <c r="G274" s="10">
        <f>IF(OR(A274="",B274=""),"",IF(E274="No expiry","DONE",IF(NOT(ISNUMBER(E274)),"NEEDS DATE",IF(F274&lt;0,"EXPIRED",IF(F274&lt;=Settings!$B$6,"DUE SOON","CURRENT")))))</f>
        <v/>
      </c>
      <c r="H274" s="14">
        <f>IF(AND(B274="U110: SafeSport Core Course",ISNUMBER(C274)),IF(AND(MONTH(C274)&gt;=6,MONTH(C274)&lt;=7),"Taken in June or July: expires Dec 31, retake by then.",""),IF(AND(B274&lt;&gt;"",C274="",D274=""),"Enter the completion date or the expiry from the profile.",IF(AND(OR(B274="USA Gymnastics membership",B274="USASF coach membership",B274="Concussion education (U201)",B274="Other"),D274=""),"Type the expiry date from the coach's profile into Expiry override.","")))</f>
        <v/>
      </c>
    </row>
    <row r="275">
      <c r="A275" s="11" t="n"/>
      <c r="B275" s="11" t="n"/>
      <c r="C275" s="15" t="n"/>
      <c r="D275" s="15" t="n"/>
      <c r="E275" s="13">
        <f>IF(OR(A275="",B275=""),"",IF(D275&lt;&gt;"",D275,IF(C275="","",IF(B275="U101: Safety &amp; Risk Management",DATE(IF(MONTH(C275)&gt;=8,YEAR(C275),YEAR(C275)-1)+4,7,31),IF(B275="U110: SafeSport Core Course",IF(AND(MONTH(C275)&gt;=6,MONTH(C275)&lt;=7),DATE(YEAR(C275),12,31),IF(MONTH(C275)&gt;=8,DATE(YEAR(C275)+1,7,31),DATE(YEAR(C275),7,31))),IF(OR(B275="Background check",B275="Pro First Aid (U107)"),EDATE(C275,24),IF(B275="USASF credential",EDATE(C275,60),IF(OR(B275="U100: Fundamentals of Gymnastics Instruction",B275="U112: Coaching and Control"),"No expiry",""))))))))</f>
        <v/>
      </c>
      <c r="F275" s="10">
        <f>IF(ISNUMBER(E275),E275-TODAY(),"")</f>
        <v/>
      </c>
      <c r="G275" s="10">
        <f>IF(OR(A275="",B275=""),"",IF(E275="No expiry","DONE",IF(NOT(ISNUMBER(E275)),"NEEDS DATE",IF(F275&lt;0,"EXPIRED",IF(F275&lt;=Settings!$B$6,"DUE SOON","CURRENT")))))</f>
        <v/>
      </c>
      <c r="H275" s="14">
        <f>IF(AND(B275="U110: SafeSport Core Course",ISNUMBER(C275)),IF(AND(MONTH(C275)&gt;=6,MONTH(C275)&lt;=7),"Taken in June or July: expires Dec 31, retake by then.",""),IF(AND(B275&lt;&gt;"",C275="",D275=""),"Enter the completion date or the expiry from the profile.",IF(AND(OR(B275="USA Gymnastics membership",B275="USASF coach membership",B275="Concussion education (U201)",B275="Other"),D275=""),"Type the expiry date from the coach's profile into Expiry override.","")))</f>
        <v/>
      </c>
    </row>
    <row r="276">
      <c r="A276" s="11" t="n"/>
      <c r="B276" s="11" t="n"/>
      <c r="C276" s="15" t="n"/>
      <c r="D276" s="15" t="n"/>
      <c r="E276" s="13">
        <f>IF(OR(A276="",B276=""),"",IF(D276&lt;&gt;"",D276,IF(C276="","",IF(B276="U101: Safety &amp; Risk Management",DATE(IF(MONTH(C276)&gt;=8,YEAR(C276),YEAR(C276)-1)+4,7,31),IF(B276="U110: SafeSport Core Course",IF(AND(MONTH(C276)&gt;=6,MONTH(C276)&lt;=7),DATE(YEAR(C276),12,31),IF(MONTH(C276)&gt;=8,DATE(YEAR(C276)+1,7,31),DATE(YEAR(C276),7,31))),IF(OR(B276="Background check",B276="Pro First Aid (U107)"),EDATE(C276,24),IF(B276="USASF credential",EDATE(C276,60),IF(OR(B276="U100: Fundamentals of Gymnastics Instruction",B276="U112: Coaching and Control"),"No expiry",""))))))))</f>
        <v/>
      </c>
      <c r="F276" s="10">
        <f>IF(ISNUMBER(E276),E276-TODAY(),"")</f>
        <v/>
      </c>
      <c r="G276" s="10">
        <f>IF(OR(A276="",B276=""),"",IF(E276="No expiry","DONE",IF(NOT(ISNUMBER(E276)),"NEEDS DATE",IF(F276&lt;0,"EXPIRED",IF(F276&lt;=Settings!$B$6,"DUE SOON","CURRENT")))))</f>
        <v/>
      </c>
      <c r="H276" s="14">
        <f>IF(AND(B276="U110: SafeSport Core Course",ISNUMBER(C276)),IF(AND(MONTH(C276)&gt;=6,MONTH(C276)&lt;=7),"Taken in June or July: expires Dec 31, retake by then.",""),IF(AND(B276&lt;&gt;"",C276="",D276=""),"Enter the completion date or the expiry from the profile.",IF(AND(OR(B276="USA Gymnastics membership",B276="USASF coach membership",B276="Concussion education (U201)",B276="Other"),D276=""),"Type the expiry date from the coach's profile into Expiry override.","")))</f>
        <v/>
      </c>
    </row>
    <row r="277">
      <c r="A277" s="11" t="n"/>
      <c r="B277" s="11" t="n"/>
      <c r="C277" s="15" t="n"/>
      <c r="D277" s="15" t="n"/>
      <c r="E277" s="13">
        <f>IF(OR(A277="",B277=""),"",IF(D277&lt;&gt;"",D277,IF(C277="","",IF(B277="U101: Safety &amp; Risk Management",DATE(IF(MONTH(C277)&gt;=8,YEAR(C277),YEAR(C277)-1)+4,7,31),IF(B277="U110: SafeSport Core Course",IF(AND(MONTH(C277)&gt;=6,MONTH(C277)&lt;=7),DATE(YEAR(C277),12,31),IF(MONTH(C277)&gt;=8,DATE(YEAR(C277)+1,7,31),DATE(YEAR(C277),7,31))),IF(OR(B277="Background check",B277="Pro First Aid (U107)"),EDATE(C277,24),IF(B277="USASF credential",EDATE(C277,60),IF(OR(B277="U100: Fundamentals of Gymnastics Instruction",B277="U112: Coaching and Control"),"No expiry",""))))))))</f>
        <v/>
      </c>
      <c r="F277" s="10">
        <f>IF(ISNUMBER(E277),E277-TODAY(),"")</f>
        <v/>
      </c>
      <c r="G277" s="10">
        <f>IF(OR(A277="",B277=""),"",IF(E277="No expiry","DONE",IF(NOT(ISNUMBER(E277)),"NEEDS DATE",IF(F277&lt;0,"EXPIRED",IF(F277&lt;=Settings!$B$6,"DUE SOON","CURRENT")))))</f>
        <v/>
      </c>
      <c r="H277" s="14">
        <f>IF(AND(B277="U110: SafeSport Core Course",ISNUMBER(C277)),IF(AND(MONTH(C277)&gt;=6,MONTH(C277)&lt;=7),"Taken in June or July: expires Dec 31, retake by then.",""),IF(AND(B277&lt;&gt;"",C277="",D277=""),"Enter the completion date or the expiry from the profile.",IF(AND(OR(B277="USA Gymnastics membership",B277="USASF coach membership",B277="Concussion education (U201)",B277="Other"),D277=""),"Type the expiry date from the coach's profile into Expiry override.","")))</f>
        <v/>
      </c>
    </row>
    <row r="278">
      <c r="A278" s="11" t="n"/>
      <c r="B278" s="11" t="n"/>
      <c r="C278" s="15" t="n"/>
      <c r="D278" s="15" t="n"/>
      <c r="E278" s="13">
        <f>IF(OR(A278="",B278=""),"",IF(D278&lt;&gt;"",D278,IF(C278="","",IF(B278="U101: Safety &amp; Risk Management",DATE(IF(MONTH(C278)&gt;=8,YEAR(C278),YEAR(C278)-1)+4,7,31),IF(B278="U110: SafeSport Core Course",IF(AND(MONTH(C278)&gt;=6,MONTH(C278)&lt;=7),DATE(YEAR(C278),12,31),IF(MONTH(C278)&gt;=8,DATE(YEAR(C278)+1,7,31),DATE(YEAR(C278),7,31))),IF(OR(B278="Background check",B278="Pro First Aid (U107)"),EDATE(C278,24),IF(B278="USASF credential",EDATE(C278,60),IF(OR(B278="U100: Fundamentals of Gymnastics Instruction",B278="U112: Coaching and Control"),"No expiry",""))))))))</f>
        <v/>
      </c>
      <c r="F278" s="10">
        <f>IF(ISNUMBER(E278),E278-TODAY(),"")</f>
        <v/>
      </c>
      <c r="G278" s="10">
        <f>IF(OR(A278="",B278=""),"",IF(E278="No expiry","DONE",IF(NOT(ISNUMBER(E278)),"NEEDS DATE",IF(F278&lt;0,"EXPIRED",IF(F278&lt;=Settings!$B$6,"DUE SOON","CURRENT")))))</f>
        <v/>
      </c>
      <c r="H278" s="14">
        <f>IF(AND(B278="U110: SafeSport Core Course",ISNUMBER(C278)),IF(AND(MONTH(C278)&gt;=6,MONTH(C278)&lt;=7),"Taken in June or July: expires Dec 31, retake by then.",""),IF(AND(B278&lt;&gt;"",C278="",D278=""),"Enter the completion date or the expiry from the profile.",IF(AND(OR(B278="USA Gymnastics membership",B278="USASF coach membership",B278="Concussion education (U201)",B278="Other"),D278=""),"Type the expiry date from the coach's profile into Expiry override.","")))</f>
        <v/>
      </c>
    </row>
    <row r="279">
      <c r="A279" s="11" t="n"/>
      <c r="B279" s="11" t="n"/>
      <c r="C279" s="15" t="n"/>
      <c r="D279" s="15" t="n"/>
      <c r="E279" s="13">
        <f>IF(OR(A279="",B279=""),"",IF(D279&lt;&gt;"",D279,IF(C279="","",IF(B279="U101: Safety &amp; Risk Management",DATE(IF(MONTH(C279)&gt;=8,YEAR(C279),YEAR(C279)-1)+4,7,31),IF(B279="U110: SafeSport Core Course",IF(AND(MONTH(C279)&gt;=6,MONTH(C279)&lt;=7),DATE(YEAR(C279),12,31),IF(MONTH(C279)&gt;=8,DATE(YEAR(C279)+1,7,31),DATE(YEAR(C279),7,31))),IF(OR(B279="Background check",B279="Pro First Aid (U107)"),EDATE(C279,24),IF(B279="USASF credential",EDATE(C279,60),IF(OR(B279="U100: Fundamentals of Gymnastics Instruction",B279="U112: Coaching and Control"),"No expiry",""))))))))</f>
        <v/>
      </c>
      <c r="F279" s="10">
        <f>IF(ISNUMBER(E279),E279-TODAY(),"")</f>
        <v/>
      </c>
      <c r="G279" s="10">
        <f>IF(OR(A279="",B279=""),"",IF(E279="No expiry","DONE",IF(NOT(ISNUMBER(E279)),"NEEDS DATE",IF(F279&lt;0,"EXPIRED",IF(F279&lt;=Settings!$B$6,"DUE SOON","CURRENT")))))</f>
        <v/>
      </c>
      <c r="H279" s="14">
        <f>IF(AND(B279="U110: SafeSport Core Course",ISNUMBER(C279)),IF(AND(MONTH(C279)&gt;=6,MONTH(C279)&lt;=7),"Taken in June or July: expires Dec 31, retake by then.",""),IF(AND(B279&lt;&gt;"",C279="",D279=""),"Enter the completion date or the expiry from the profile.",IF(AND(OR(B279="USA Gymnastics membership",B279="USASF coach membership",B279="Concussion education (U201)",B279="Other"),D279=""),"Type the expiry date from the coach's profile into Expiry override.","")))</f>
        <v/>
      </c>
    </row>
    <row r="280">
      <c r="A280" s="11" t="n"/>
      <c r="B280" s="11" t="n"/>
      <c r="C280" s="15" t="n"/>
      <c r="D280" s="15" t="n"/>
      <c r="E280" s="13">
        <f>IF(OR(A280="",B280=""),"",IF(D280&lt;&gt;"",D280,IF(C280="","",IF(B280="U101: Safety &amp; Risk Management",DATE(IF(MONTH(C280)&gt;=8,YEAR(C280),YEAR(C280)-1)+4,7,31),IF(B280="U110: SafeSport Core Course",IF(AND(MONTH(C280)&gt;=6,MONTH(C280)&lt;=7),DATE(YEAR(C280),12,31),IF(MONTH(C280)&gt;=8,DATE(YEAR(C280)+1,7,31),DATE(YEAR(C280),7,31))),IF(OR(B280="Background check",B280="Pro First Aid (U107)"),EDATE(C280,24),IF(B280="USASF credential",EDATE(C280,60),IF(OR(B280="U100: Fundamentals of Gymnastics Instruction",B280="U112: Coaching and Control"),"No expiry",""))))))))</f>
        <v/>
      </c>
      <c r="F280" s="10">
        <f>IF(ISNUMBER(E280),E280-TODAY(),"")</f>
        <v/>
      </c>
      <c r="G280" s="10">
        <f>IF(OR(A280="",B280=""),"",IF(E280="No expiry","DONE",IF(NOT(ISNUMBER(E280)),"NEEDS DATE",IF(F280&lt;0,"EXPIRED",IF(F280&lt;=Settings!$B$6,"DUE SOON","CURRENT")))))</f>
        <v/>
      </c>
      <c r="H280" s="14">
        <f>IF(AND(B280="U110: SafeSport Core Course",ISNUMBER(C280)),IF(AND(MONTH(C280)&gt;=6,MONTH(C280)&lt;=7),"Taken in June or July: expires Dec 31, retake by then.",""),IF(AND(B280&lt;&gt;"",C280="",D280=""),"Enter the completion date or the expiry from the profile.",IF(AND(OR(B280="USA Gymnastics membership",B280="USASF coach membership",B280="Concussion education (U201)",B280="Other"),D280=""),"Type the expiry date from the coach's profile into Expiry override.","")))</f>
        <v/>
      </c>
    </row>
    <row r="281">
      <c r="A281" s="11" t="n"/>
      <c r="B281" s="11" t="n"/>
      <c r="C281" s="15" t="n"/>
      <c r="D281" s="15" t="n"/>
      <c r="E281" s="13">
        <f>IF(OR(A281="",B281=""),"",IF(D281&lt;&gt;"",D281,IF(C281="","",IF(B281="U101: Safety &amp; Risk Management",DATE(IF(MONTH(C281)&gt;=8,YEAR(C281),YEAR(C281)-1)+4,7,31),IF(B281="U110: SafeSport Core Course",IF(AND(MONTH(C281)&gt;=6,MONTH(C281)&lt;=7),DATE(YEAR(C281),12,31),IF(MONTH(C281)&gt;=8,DATE(YEAR(C281)+1,7,31),DATE(YEAR(C281),7,31))),IF(OR(B281="Background check",B281="Pro First Aid (U107)"),EDATE(C281,24),IF(B281="USASF credential",EDATE(C281,60),IF(OR(B281="U100: Fundamentals of Gymnastics Instruction",B281="U112: Coaching and Control"),"No expiry",""))))))))</f>
        <v/>
      </c>
      <c r="F281" s="10">
        <f>IF(ISNUMBER(E281),E281-TODAY(),"")</f>
        <v/>
      </c>
      <c r="G281" s="10">
        <f>IF(OR(A281="",B281=""),"",IF(E281="No expiry","DONE",IF(NOT(ISNUMBER(E281)),"NEEDS DATE",IF(F281&lt;0,"EXPIRED",IF(F281&lt;=Settings!$B$6,"DUE SOON","CURRENT")))))</f>
        <v/>
      </c>
      <c r="H281" s="14">
        <f>IF(AND(B281="U110: SafeSport Core Course",ISNUMBER(C281)),IF(AND(MONTH(C281)&gt;=6,MONTH(C281)&lt;=7),"Taken in June or July: expires Dec 31, retake by then.",""),IF(AND(B281&lt;&gt;"",C281="",D281=""),"Enter the completion date or the expiry from the profile.",IF(AND(OR(B281="USA Gymnastics membership",B281="USASF coach membership",B281="Concussion education (U201)",B281="Other"),D281=""),"Type the expiry date from the coach's profile into Expiry override.","")))</f>
        <v/>
      </c>
    </row>
    <row r="282">
      <c r="A282" s="11" t="n"/>
      <c r="B282" s="11" t="n"/>
      <c r="C282" s="15" t="n"/>
      <c r="D282" s="15" t="n"/>
      <c r="E282" s="13">
        <f>IF(OR(A282="",B282=""),"",IF(D282&lt;&gt;"",D282,IF(C282="","",IF(B282="U101: Safety &amp; Risk Management",DATE(IF(MONTH(C282)&gt;=8,YEAR(C282),YEAR(C282)-1)+4,7,31),IF(B282="U110: SafeSport Core Course",IF(AND(MONTH(C282)&gt;=6,MONTH(C282)&lt;=7),DATE(YEAR(C282),12,31),IF(MONTH(C282)&gt;=8,DATE(YEAR(C282)+1,7,31),DATE(YEAR(C282),7,31))),IF(OR(B282="Background check",B282="Pro First Aid (U107)"),EDATE(C282,24),IF(B282="USASF credential",EDATE(C282,60),IF(OR(B282="U100: Fundamentals of Gymnastics Instruction",B282="U112: Coaching and Control"),"No expiry",""))))))))</f>
        <v/>
      </c>
      <c r="F282" s="10">
        <f>IF(ISNUMBER(E282),E282-TODAY(),"")</f>
        <v/>
      </c>
      <c r="G282" s="10">
        <f>IF(OR(A282="",B282=""),"",IF(E282="No expiry","DONE",IF(NOT(ISNUMBER(E282)),"NEEDS DATE",IF(F282&lt;0,"EXPIRED",IF(F282&lt;=Settings!$B$6,"DUE SOON","CURRENT")))))</f>
        <v/>
      </c>
      <c r="H282" s="14">
        <f>IF(AND(B282="U110: SafeSport Core Course",ISNUMBER(C282)),IF(AND(MONTH(C282)&gt;=6,MONTH(C282)&lt;=7),"Taken in June or July: expires Dec 31, retake by then.",""),IF(AND(B282&lt;&gt;"",C282="",D282=""),"Enter the completion date or the expiry from the profile.",IF(AND(OR(B282="USA Gymnastics membership",B282="USASF coach membership",B282="Concussion education (U201)",B282="Other"),D282=""),"Type the expiry date from the coach's profile into Expiry override.","")))</f>
        <v/>
      </c>
    </row>
    <row r="283">
      <c r="A283" s="11" t="n"/>
      <c r="B283" s="11" t="n"/>
      <c r="C283" s="15" t="n"/>
      <c r="D283" s="15" t="n"/>
      <c r="E283" s="13">
        <f>IF(OR(A283="",B283=""),"",IF(D283&lt;&gt;"",D283,IF(C283="","",IF(B283="U101: Safety &amp; Risk Management",DATE(IF(MONTH(C283)&gt;=8,YEAR(C283),YEAR(C283)-1)+4,7,31),IF(B283="U110: SafeSport Core Course",IF(AND(MONTH(C283)&gt;=6,MONTH(C283)&lt;=7),DATE(YEAR(C283),12,31),IF(MONTH(C283)&gt;=8,DATE(YEAR(C283)+1,7,31),DATE(YEAR(C283),7,31))),IF(OR(B283="Background check",B283="Pro First Aid (U107)"),EDATE(C283,24),IF(B283="USASF credential",EDATE(C283,60),IF(OR(B283="U100: Fundamentals of Gymnastics Instruction",B283="U112: Coaching and Control"),"No expiry",""))))))))</f>
        <v/>
      </c>
      <c r="F283" s="10">
        <f>IF(ISNUMBER(E283),E283-TODAY(),"")</f>
        <v/>
      </c>
      <c r="G283" s="10">
        <f>IF(OR(A283="",B283=""),"",IF(E283="No expiry","DONE",IF(NOT(ISNUMBER(E283)),"NEEDS DATE",IF(F283&lt;0,"EXPIRED",IF(F283&lt;=Settings!$B$6,"DUE SOON","CURRENT")))))</f>
        <v/>
      </c>
      <c r="H283" s="14">
        <f>IF(AND(B283="U110: SafeSport Core Course",ISNUMBER(C283)),IF(AND(MONTH(C283)&gt;=6,MONTH(C283)&lt;=7),"Taken in June or July: expires Dec 31, retake by then.",""),IF(AND(B283&lt;&gt;"",C283="",D283=""),"Enter the completion date or the expiry from the profile.",IF(AND(OR(B283="USA Gymnastics membership",B283="USASF coach membership",B283="Concussion education (U201)",B283="Other"),D283=""),"Type the expiry date from the coach's profile into Expiry override.","")))</f>
        <v/>
      </c>
    </row>
    <row r="284">
      <c r="A284" s="11" t="n"/>
      <c r="B284" s="11" t="n"/>
      <c r="C284" s="15" t="n"/>
      <c r="D284" s="15" t="n"/>
      <c r="E284" s="13">
        <f>IF(OR(A284="",B284=""),"",IF(D284&lt;&gt;"",D284,IF(C284="","",IF(B284="U101: Safety &amp; Risk Management",DATE(IF(MONTH(C284)&gt;=8,YEAR(C284),YEAR(C284)-1)+4,7,31),IF(B284="U110: SafeSport Core Course",IF(AND(MONTH(C284)&gt;=6,MONTH(C284)&lt;=7),DATE(YEAR(C284),12,31),IF(MONTH(C284)&gt;=8,DATE(YEAR(C284)+1,7,31),DATE(YEAR(C284),7,31))),IF(OR(B284="Background check",B284="Pro First Aid (U107)"),EDATE(C284,24),IF(B284="USASF credential",EDATE(C284,60),IF(OR(B284="U100: Fundamentals of Gymnastics Instruction",B284="U112: Coaching and Control"),"No expiry",""))))))))</f>
        <v/>
      </c>
      <c r="F284" s="10">
        <f>IF(ISNUMBER(E284),E284-TODAY(),"")</f>
        <v/>
      </c>
      <c r="G284" s="10">
        <f>IF(OR(A284="",B284=""),"",IF(E284="No expiry","DONE",IF(NOT(ISNUMBER(E284)),"NEEDS DATE",IF(F284&lt;0,"EXPIRED",IF(F284&lt;=Settings!$B$6,"DUE SOON","CURRENT")))))</f>
        <v/>
      </c>
      <c r="H284" s="14">
        <f>IF(AND(B284="U110: SafeSport Core Course",ISNUMBER(C284)),IF(AND(MONTH(C284)&gt;=6,MONTH(C284)&lt;=7),"Taken in June or July: expires Dec 31, retake by then.",""),IF(AND(B284&lt;&gt;"",C284="",D284=""),"Enter the completion date or the expiry from the profile.",IF(AND(OR(B284="USA Gymnastics membership",B284="USASF coach membership",B284="Concussion education (U201)",B284="Other"),D284=""),"Type the expiry date from the coach's profile into Expiry override.","")))</f>
        <v/>
      </c>
    </row>
    <row r="285">
      <c r="A285" s="11" t="n"/>
      <c r="B285" s="11" t="n"/>
      <c r="C285" s="15" t="n"/>
      <c r="D285" s="15" t="n"/>
      <c r="E285" s="13">
        <f>IF(OR(A285="",B285=""),"",IF(D285&lt;&gt;"",D285,IF(C285="","",IF(B285="U101: Safety &amp; Risk Management",DATE(IF(MONTH(C285)&gt;=8,YEAR(C285),YEAR(C285)-1)+4,7,31),IF(B285="U110: SafeSport Core Course",IF(AND(MONTH(C285)&gt;=6,MONTH(C285)&lt;=7),DATE(YEAR(C285),12,31),IF(MONTH(C285)&gt;=8,DATE(YEAR(C285)+1,7,31),DATE(YEAR(C285),7,31))),IF(OR(B285="Background check",B285="Pro First Aid (U107)"),EDATE(C285,24),IF(B285="USASF credential",EDATE(C285,60),IF(OR(B285="U100: Fundamentals of Gymnastics Instruction",B285="U112: Coaching and Control"),"No expiry",""))))))))</f>
        <v/>
      </c>
      <c r="F285" s="10">
        <f>IF(ISNUMBER(E285),E285-TODAY(),"")</f>
        <v/>
      </c>
      <c r="G285" s="10">
        <f>IF(OR(A285="",B285=""),"",IF(E285="No expiry","DONE",IF(NOT(ISNUMBER(E285)),"NEEDS DATE",IF(F285&lt;0,"EXPIRED",IF(F285&lt;=Settings!$B$6,"DUE SOON","CURRENT")))))</f>
        <v/>
      </c>
      <c r="H285" s="14">
        <f>IF(AND(B285="U110: SafeSport Core Course",ISNUMBER(C285)),IF(AND(MONTH(C285)&gt;=6,MONTH(C285)&lt;=7),"Taken in June or July: expires Dec 31, retake by then.",""),IF(AND(B285&lt;&gt;"",C285="",D285=""),"Enter the completion date or the expiry from the profile.",IF(AND(OR(B285="USA Gymnastics membership",B285="USASF coach membership",B285="Concussion education (U201)",B285="Other"),D285=""),"Type the expiry date from the coach's profile into Expiry override.","")))</f>
        <v/>
      </c>
    </row>
    <row r="286">
      <c r="A286" s="11" t="n"/>
      <c r="B286" s="11" t="n"/>
      <c r="C286" s="15" t="n"/>
      <c r="D286" s="15" t="n"/>
      <c r="E286" s="13">
        <f>IF(OR(A286="",B286=""),"",IF(D286&lt;&gt;"",D286,IF(C286="","",IF(B286="U101: Safety &amp; Risk Management",DATE(IF(MONTH(C286)&gt;=8,YEAR(C286),YEAR(C286)-1)+4,7,31),IF(B286="U110: SafeSport Core Course",IF(AND(MONTH(C286)&gt;=6,MONTH(C286)&lt;=7),DATE(YEAR(C286),12,31),IF(MONTH(C286)&gt;=8,DATE(YEAR(C286)+1,7,31),DATE(YEAR(C286),7,31))),IF(OR(B286="Background check",B286="Pro First Aid (U107)"),EDATE(C286,24),IF(B286="USASF credential",EDATE(C286,60),IF(OR(B286="U100: Fundamentals of Gymnastics Instruction",B286="U112: Coaching and Control"),"No expiry",""))))))))</f>
        <v/>
      </c>
      <c r="F286" s="10">
        <f>IF(ISNUMBER(E286),E286-TODAY(),"")</f>
        <v/>
      </c>
      <c r="G286" s="10">
        <f>IF(OR(A286="",B286=""),"",IF(E286="No expiry","DONE",IF(NOT(ISNUMBER(E286)),"NEEDS DATE",IF(F286&lt;0,"EXPIRED",IF(F286&lt;=Settings!$B$6,"DUE SOON","CURRENT")))))</f>
        <v/>
      </c>
      <c r="H286" s="14">
        <f>IF(AND(B286="U110: SafeSport Core Course",ISNUMBER(C286)),IF(AND(MONTH(C286)&gt;=6,MONTH(C286)&lt;=7),"Taken in June or July: expires Dec 31, retake by then.",""),IF(AND(B286&lt;&gt;"",C286="",D286=""),"Enter the completion date or the expiry from the profile.",IF(AND(OR(B286="USA Gymnastics membership",B286="USASF coach membership",B286="Concussion education (U201)",B286="Other"),D286=""),"Type the expiry date from the coach's profile into Expiry override.","")))</f>
        <v/>
      </c>
    </row>
    <row r="287">
      <c r="A287" s="11" t="n"/>
      <c r="B287" s="11" t="n"/>
      <c r="C287" s="15" t="n"/>
      <c r="D287" s="15" t="n"/>
      <c r="E287" s="13">
        <f>IF(OR(A287="",B287=""),"",IF(D287&lt;&gt;"",D287,IF(C287="","",IF(B287="U101: Safety &amp; Risk Management",DATE(IF(MONTH(C287)&gt;=8,YEAR(C287),YEAR(C287)-1)+4,7,31),IF(B287="U110: SafeSport Core Course",IF(AND(MONTH(C287)&gt;=6,MONTH(C287)&lt;=7),DATE(YEAR(C287),12,31),IF(MONTH(C287)&gt;=8,DATE(YEAR(C287)+1,7,31),DATE(YEAR(C287),7,31))),IF(OR(B287="Background check",B287="Pro First Aid (U107)"),EDATE(C287,24),IF(B287="USASF credential",EDATE(C287,60),IF(OR(B287="U100: Fundamentals of Gymnastics Instruction",B287="U112: Coaching and Control"),"No expiry",""))))))))</f>
        <v/>
      </c>
      <c r="F287" s="10">
        <f>IF(ISNUMBER(E287),E287-TODAY(),"")</f>
        <v/>
      </c>
      <c r="G287" s="10">
        <f>IF(OR(A287="",B287=""),"",IF(E287="No expiry","DONE",IF(NOT(ISNUMBER(E287)),"NEEDS DATE",IF(F287&lt;0,"EXPIRED",IF(F287&lt;=Settings!$B$6,"DUE SOON","CURRENT")))))</f>
        <v/>
      </c>
      <c r="H287" s="14">
        <f>IF(AND(B287="U110: SafeSport Core Course",ISNUMBER(C287)),IF(AND(MONTH(C287)&gt;=6,MONTH(C287)&lt;=7),"Taken in June or July: expires Dec 31, retake by then.",""),IF(AND(B287&lt;&gt;"",C287="",D287=""),"Enter the completion date or the expiry from the profile.",IF(AND(OR(B287="USA Gymnastics membership",B287="USASF coach membership",B287="Concussion education (U201)",B287="Other"),D287=""),"Type the expiry date from the coach's profile into Expiry override.","")))</f>
        <v/>
      </c>
    </row>
    <row r="288">
      <c r="A288" s="11" t="n"/>
      <c r="B288" s="11" t="n"/>
      <c r="C288" s="15" t="n"/>
      <c r="D288" s="15" t="n"/>
      <c r="E288" s="13">
        <f>IF(OR(A288="",B288=""),"",IF(D288&lt;&gt;"",D288,IF(C288="","",IF(B288="U101: Safety &amp; Risk Management",DATE(IF(MONTH(C288)&gt;=8,YEAR(C288),YEAR(C288)-1)+4,7,31),IF(B288="U110: SafeSport Core Course",IF(AND(MONTH(C288)&gt;=6,MONTH(C288)&lt;=7),DATE(YEAR(C288),12,31),IF(MONTH(C288)&gt;=8,DATE(YEAR(C288)+1,7,31),DATE(YEAR(C288),7,31))),IF(OR(B288="Background check",B288="Pro First Aid (U107)"),EDATE(C288,24),IF(B288="USASF credential",EDATE(C288,60),IF(OR(B288="U100: Fundamentals of Gymnastics Instruction",B288="U112: Coaching and Control"),"No expiry",""))))))))</f>
        <v/>
      </c>
      <c r="F288" s="10">
        <f>IF(ISNUMBER(E288),E288-TODAY(),"")</f>
        <v/>
      </c>
      <c r="G288" s="10">
        <f>IF(OR(A288="",B288=""),"",IF(E288="No expiry","DONE",IF(NOT(ISNUMBER(E288)),"NEEDS DATE",IF(F288&lt;0,"EXPIRED",IF(F288&lt;=Settings!$B$6,"DUE SOON","CURRENT")))))</f>
        <v/>
      </c>
      <c r="H288" s="14">
        <f>IF(AND(B288="U110: SafeSport Core Course",ISNUMBER(C288)),IF(AND(MONTH(C288)&gt;=6,MONTH(C288)&lt;=7),"Taken in June or July: expires Dec 31, retake by then.",""),IF(AND(B288&lt;&gt;"",C288="",D288=""),"Enter the completion date or the expiry from the profile.",IF(AND(OR(B288="USA Gymnastics membership",B288="USASF coach membership",B288="Concussion education (U201)",B288="Other"),D288=""),"Type the expiry date from the coach's profile into Expiry override.","")))</f>
        <v/>
      </c>
    </row>
    <row r="289">
      <c r="A289" s="11" t="n"/>
      <c r="B289" s="11" t="n"/>
      <c r="C289" s="15" t="n"/>
      <c r="D289" s="15" t="n"/>
      <c r="E289" s="13">
        <f>IF(OR(A289="",B289=""),"",IF(D289&lt;&gt;"",D289,IF(C289="","",IF(B289="U101: Safety &amp; Risk Management",DATE(IF(MONTH(C289)&gt;=8,YEAR(C289),YEAR(C289)-1)+4,7,31),IF(B289="U110: SafeSport Core Course",IF(AND(MONTH(C289)&gt;=6,MONTH(C289)&lt;=7),DATE(YEAR(C289),12,31),IF(MONTH(C289)&gt;=8,DATE(YEAR(C289)+1,7,31),DATE(YEAR(C289),7,31))),IF(OR(B289="Background check",B289="Pro First Aid (U107)"),EDATE(C289,24),IF(B289="USASF credential",EDATE(C289,60),IF(OR(B289="U100: Fundamentals of Gymnastics Instruction",B289="U112: Coaching and Control"),"No expiry",""))))))))</f>
        <v/>
      </c>
      <c r="F289" s="10">
        <f>IF(ISNUMBER(E289),E289-TODAY(),"")</f>
        <v/>
      </c>
      <c r="G289" s="10">
        <f>IF(OR(A289="",B289=""),"",IF(E289="No expiry","DONE",IF(NOT(ISNUMBER(E289)),"NEEDS DATE",IF(F289&lt;0,"EXPIRED",IF(F289&lt;=Settings!$B$6,"DUE SOON","CURRENT")))))</f>
        <v/>
      </c>
      <c r="H289" s="14">
        <f>IF(AND(B289="U110: SafeSport Core Course",ISNUMBER(C289)),IF(AND(MONTH(C289)&gt;=6,MONTH(C289)&lt;=7),"Taken in June or July: expires Dec 31, retake by then.",""),IF(AND(B289&lt;&gt;"",C289="",D289=""),"Enter the completion date or the expiry from the profile.",IF(AND(OR(B289="USA Gymnastics membership",B289="USASF coach membership",B289="Concussion education (U201)",B289="Other"),D289=""),"Type the expiry date from the coach's profile into Expiry override.","")))</f>
        <v/>
      </c>
    </row>
    <row r="290">
      <c r="A290" s="11" t="n"/>
      <c r="B290" s="11" t="n"/>
      <c r="C290" s="15" t="n"/>
      <c r="D290" s="15" t="n"/>
      <c r="E290" s="13">
        <f>IF(OR(A290="",B290=""),"",IF(D290&lt;&gt;"",D290,IF(C290="","",IF(B290="U101: Safety &amp; Risk Management",DATE(IF(MONTH(C290)&gt;=8,YEAR(C290),YEAR(C290)-1)+4,7,31),IF(B290="U110: SafeSport Core Course",IF(AND(MONTH(C290)&gt;=6,MONTH(C290)&lt;=7),DATE(YEAR(C290),12,31),IF(MONTH(C290)&gt;=8,DATE(YEAR(C290)+1,7,31),DATE(YEAR(C290),7,31))),IF(OR(B290="Background check",B290="Pro First Aid (U107)"),EDATE(C290,24),IF(B290="USASF credential",EDATE(C290,60),IF(OR(B290="U100: Fundamentals of Gymnastics Instruction",B290="U112: Coaching and Control"),"No expiry",""))))))))</f>
        <v/>
      </c>
      <c r="F290" s="10">
        <f>IF(ISNUMBER(E290),E290-TODAY(),"")</f>
        <v/>
      </c>
      <c r="G290" s="10">
        <f>IF(OR(A290="",B290=""),"",IF(E290="No expiry","DONE",IF(NOT(ISNUMBER(E290)),"NEEDS DATE",IF(F290&lt;0,"EXPIRED",IF(F290&lt;=Settings!$B$6,"DUE SOON","CURRENT")))))</f>
        <v/>
      </c>
      <c r="H290" s="14">
        <f>IF(AND(B290="U110: SafeSport Core Course",ISNUMBER(C290)),IF(AND(MONTH(C290)&gt;=6,MONTH(C290)&lt;=7),"Taken in June or July: expires Dec 31, retake by then.",""),IF(AND(B290&lt;&gt;"",C290="",D290=""),"Enter the completion date or the expiry from the profile.",IF(AND(OR(B290="USA Gymnastics membership",B290="USASF coach membership",B290="Concussion education (U201)",B290="Other"),D290=""),"Type the expiry date from the coach's profile into Expiry override.","")))</f>
        <v/>
      </c>
    </row>
    <row r="291">
      <c r="A291" s="11" t="n"/>
      <c r="B291" s="11" t="n"/>
      <c r="C291" s="15" t="n"/>
      <c r="D291" s="15" t="n"/>
      <c r="E291" s="13">
        <f>IF(OR(A291="",B291=""),"",IF(D291&lt;&gt;"",D291,IF(C291="","",IF(B291="U101: Safety &amp; Risk Management",DATE(IF(MONTH(C291)&gt;=8,YEAR(C291),YEAR(C291)-1)+4,7,31),IF(B291="U110: SafeSport Core Course",IF(AND(MONTH(C291)&gt;=6,MONTH(C291)&lt;=7),DATE(YEAR(C291),12,31),IF(MONTH(C291)&gt;=8,DATE(YEAR(C291)+1,7,31),DATE(YEAR(C291),7,31))),IF(OR(B291="Background check",B291="Pro First Aid (U107)"),EDATE(C291,24),IF(B291="USASF credential",EDATE(C291,60),IF(OR(B291="U100: Fundamentals of Gymnastics Instruction",B291="U112: Coaching and Control"),"No expiry",""))))))))</f>
        <v/>
      </c>
      <c r="F291" s="10">
        <f>IF(ISNUMBER(E291),E291-TODAY(),"")</f>
        <v/>
      </c>
      <c r="G291" s="10">
        <f>IF(OR(A291="",B291=""),"",IF(E291="No expiry","DONE",IF(NOT(ISNUMBER(E291)),"NEEDS DATE",IF(F291&lt;0,"EXPIRED",IF(F291&lt;=Settings!$B$6,"DUE SOON","CURRENT")))))</f>
        <v/>
      </c>
      <c r="H291" s="14">
        <f>IF(AND(B291="U110: SafeSport Core Course",ISNUMBER(C291)),IF(AND(MONTH(C291)&gt;=6,MONTH(C291)&lt;=7),"Taken in June or July: expires Dec 31, retake by then.",""),IF(AND(B291&lt;&gt;"",C291="",D291=""),"Enter the completion date or the expiry from the profile.",IF(AND(OR(B291="USA Gymnastics membership",B291="USASF coach membership",B291="Concussion education (U201)",B291="Other"),D291=""),"Type the expiry date from the coach's profile into Expiry override.","")))</f>
        <v/>
      </c>
    </row>
    <row r="292">
      <c r="A292" s="11" t="n"/>
      <c r="B292" s="11" t="n"/>
      <c r="C292" s="15" t="n"/>
      <c r="D292" s="15" t="n"/>
      <c r="E292" s="13">
        <f>IF(OR(A292="",B292=""),"",IF(D292&lt;&gt;"",D292,IF(C292="","",IF(B292="U101: Safety &amp; Risk Management",DATE(IF(MONTH(C292)&gt;=8,YEAR(C292),YEAR(C292)-1)+4,7,31),IF(B292="U110: SafeSport Core Course",IF(AND(MONTH(C292)&gt;=6,MONTH(C292)&lt;=7),DATE(YEAR(C292),12,31),IF(MONTH(C292)&gt;=8,DATE(YEAR(C292)+1,7,31),DATE(YEAR(C292),7,31))),IF(OR(B292="Background check",B292="Pro First Aid (U107)"),EDATE(C292,24),IF(B292="USASF credential",EDATE(C292,60),IF(OR(B292="U100: Fundamentals of Gymnastics Instruction",B292="U112: Coaching and Control"),"No expiry",""))))))))</f>
        <v/>
      </c>
      <c r="F292" s="10">
        <f>IF(ISNUMBER(E292),E292-TODAY(),"")</f>
        <v/>
      </c>
      <c r="G292" s="10">
        <f>IF(OR(A292="",B292=""),"",IF(E292="No expiry","DONE",IF(NOT(ISNUMBER(E292)),"NEEDS DATE",IF(F292&lt;0,"EXPIRED",IF(F292&lt;=Settings!$B$6,"DUE SOON","CURRENT")))))</f>
        <v/>
      </c>
      <c r="H292" s="14">
        <f>IF(AND(B292="U110: SafeSport Core Course",ISNUMBER(C292)),IF(AND(MONTH(C292)&gt;=6,MONTH(C292)&lt;=7),"Taken in June or July: expires Dec 31, retake by then.",""),IF(AND(B292&lt;&gt;"",C292="",D292=""),"Enter the completion date or the expiry from the profile.",IF(AND(OR(B292="USA Gymnastics membership",B292="USASF coach membership",B292="Concussion education (U201)",B292="Other"),D292=""),"Type the expiry date from the coach's profile into Expiry override.","")))</f>
        <v/>
      </c>
    </row>
    <row r="293">
      <c r="A293" s="11" t="n"/>
      <c r="B293" s="11" t="n"/>
      <c r="C293" s="15" t="n"/>
      <c r="D293" s="15" t="n"/>
      <c r="E293" s="13">
        <f>IF(OR(A293="",B293=""),"",IF(D293&lt;&gt;"",D293,IF(C293="","",IF(B293="U101: Safety &amp; Risk Management",DATE(IF(MONTH(C293)&gt;=8,YEAR(C293),YEAR(C293)-1)+4,7,31),IF(B293="U110: SafeSport Core Course",IF(AND(MONTH(C293)&gt;=6,MONTH(C293)&lt;=7),DATE(YEAR(C293),12,31),IF(MONTH(C293)&gt;=8,DATE(YEAR(C293)+1,7,31),DATE(YEAR(C293),7,31))),IF(OR(B293="Background check",B293="Pro First Aid (U107)"),EDATE(C293,24),IF(B293="USASF credential",EDATE(C293,60),IF(OR(B293="U100: Fundamentals of Gymnastics Instruction",B293="U112: Coaching and Control"),"No expiry",""))))))))</f>
        <v/>
      </c>
      <c r="F293" s="10">
        <f>IF(ISNUMBER(E293),E293-TODAY(),"")</f>
        <v/>
      </c>
      <c r="G293" s="10">
        <f>IF(OR(A293="",B293=""),"",IF(E293="No expiry","DONE",IF(NOT(ISNUMBER(E293)),"NEEDS DATE",IF(F293&lt;0,"EXPIRED",IF(F293&lt;=Settings!$B$6,"DUE SOON","CURRENT")))))</f>
        <v/>
      </c>
      <c r="H293" s="14">
        <f>IF(AND(B293="U110: SafeSport Core Course",ISNUMBER(C293)),IF(AND(MONTH(C293)&gt;=6,MONTH(C293)&lt;=7),"Taken in June or July: expires Dec 31, retake by then.",""),IF(AND(B293&lt;&gt;"",C293="",D293=""),"Enter the completion date or the expiry from the profile.",IF(AND(OR(B293="USA Gymnastics membership",B293="USASF coach membership",B293="Concussion education (U201)",B293="Other"),D293=""),"Type the expiry date from the coach's profile into Expiry override.","")))</f>
        <v/>
      </c>
    </row>
    <row r="294">
      <c r="A294" s="11" t="n"/>
      <c r="B294" s="11" t="n"/>
      <c r="C294" s="15" t="n"/>
      <c r="D294" s="15" t="n"/>
      <c r="E294" s="13">
        <f>IF(OR(A294="",B294=""),"",IF(D294&lt;&gt;"",D294,IF(C294="","",IF(B294="U101: Safety &amp; Risk Management",DATE(IF(MONTH(C294)&gt;=8,YEAR(C294),YEAR(C294)-1)+4,7,31),IF(B294="U110: SafeSport Core Course",IF(AND(MONTH(C294)&gt;=6,MONTH(C294)&lt;=7),DATE(YEAR(C294),12,31),IF(MONTH(C294)&gt;=8,DATE(YEAR(C294)+1,7,31),DATE(YEAR(C294),7,31))),IF(OR(B294="Background check",B294="Pro First Aid (U107)"),EDATE(C294,24),IF(B294="USASF credential",EDATE(C294,60),IF(OR(B294="U100: Fundamentals of Gymnastics Instruction",B294="U112: Coaching and Control"),"No expiry",""))))))))</f>
        <v/>
      </c>
      <c r="F294" s="10">
        <f>IF(ISNUMBER(E294),E294-TODAY(),"")</f>
        <v/>
      </c>
      <c r="G294" s="10">
        <f>IF(OR(A294="",B294=""),"",IF(E294="No expiry","DONE",IF(NOT(ISNUMBER(E294)),"NEEDS DATE",IF(F294&lt;0,"EXPIRED",IF(F294&lt;=Settings!$B$6,"DUE SOON","CURRENT")))))</f>
        <v/>
      </c>
      <c r="H294" s="14">
        <f>IF(AND(B294="U110: SafeSport Core Course",ISNUMBER(C294)),IF(AND(MONTH(C294)&gt;=6,MONTH(C294)&lt;=7),"Taken in June or July: expires Dec 31, retake by then.",""),IF(AND(B294&lt;&gt;"",C294="",D294=""),"Enter the completion date or the expiry from the profile.",IF(AND(OR(B294="USA Gymnastics membership",B294="USASF coach membership",B294="Concussion education (U201)",B294="Other"),D294=""),"Type the expiry date from the coach's profile into Expiry override.","")))</f>
        <v/>
      </c>
    </row>
    <row r="295">
      <c r="A295" s="11" t="n"/>
      <c r="B295" s="11" t="n"/>
      <c r="C295" s="15" t="n"/>
      <c r="D295" s="15" t="n"/>
      <c r="E295" s="13">
        <f>IF(OR(A295="",B295=""),"",IF(D295&lt;&gt;"",D295,IF(C295="","",IF(B295="U101: Safety &amp; Risk Management",DATE(IF(MONTH(C295)&gt;=8,YEAR(C295),YEAR(C295)-1)+4,7,31),IF(B295="U110: SafeSport Core Course",IF(AND(MONTH(C295)&gt;=6,MONTH(C295)&lt;=7),DATE(YEAR(C295),12,31),IF(MONTH(C295)&gt;=8,DATE(YEAR(C295)+1,7,31),DATE(YEAR(C295),7,31))),IF(OR(B295="Background check",B295="Pro First Aid (U107)"),EDATE(C295,24),IF(B295="USASF credential",EDATE(C295,60),IF(OR(B295="U100: Fundamentals of Gymnastics Instruction",B295="U112: Coaching and Control"),"No expiry",""))))))))</f>
        <v/>
      </c>
      <c r="F295" s="10">
        <f>IF(ISNUMBER(E295),E295-TODAY(),"")</f>
        <v/>
      </c>
      <c r="G295" s="10">
        <f>IF(OR(A295="",B295=""),"",IF(E295="No expiry","DONE",IF(NOT(ISNUMBER(E295)),"NEEDS DATE",IF(F295&lt;0,"EXPIRED",IF(F295&lt;=Settings!$B$6,"DUE SOON","CURRENT")))))</f>
        <v/>
      </c>
      <c r="H295" s="14">
        <f>IF(AND(B295="U110: SafeSport Core Course",ISNUMBER(C295)),IF(AND(MONTH(C295)&gt;=6,MONTH(C295)&lt;=7),"Taken in June or July: expires Dec 31, retake by then.",""),IF(AND(B295&lt;&gt;"",C295="",D295=""),"Enter the completion date or the expiry from the profile.",IF(AND(OR(B295="USA Gymnastics membership",B295="USASF coach membership",B295="Concussion education (U201)",B295="Other"),D295=""),"Type the expiry date from the coach's profile into Expiry override.","")))</f>
        <v/>
      </c>
    </row>
    <row r="296">
      <c r="A296" s="11" t="n"/>
      <c r="B296" s="11" t="n"/>
      <c r="C296" s="15" t="n"/>
      <c r="D296" s="15" t="n"/>
      <c r="E296" s="13">
        <f>IF(OR(A296="",B296=""),"",IF(D296&lt;&gt;"",D296,IF(C296="","",IF(B296="U101: Safety &amp; Risk Management",DATE(IF(MONTH(C296)&gt;=8,YEAR(C296),YEAR(C296)-1)+4,7,31),IF(B296="U110: SafeSport Core Course",IF(AND(MONTH(C296)&gt;=6,MONTH(C296)&lt;=7),DATE(YEAR(C296),12,31),IF(MONTH(C296)&gt;=8,DATE(YEAR(C296)+1,7,31),DATE(YEAR(C296),7,31))),IF(OR(B296="Background check",B296="Pro First Aid (U107)"),EDATE(C296,24),IF(B296="USASF credential",EDATE(C296,60),IF(OR(B296="U100: Fundamentals of Gymnastics Instruction",B296="U112: Coaching and Control"),"No expiry",""))))))))</f>
        <v/>
      </c>
      <c r="F296" s="10">
        <f>IF(ISNUMBER(E296),E296-TODAY(),"")</f>
        <v/>
      </c>
      <c r="G296" s="10">
        <f>IF(OR(A296="",B296=""),"",IF(E296="No expiry","DONE",IF(NOT(ISNUMBER(E296)),"NEEDS DATE",IF(F296&lt;0,"EXPIRED",IF(F296&lt;=Settings!$B$6,"DUE SOON","CURRENT")))))</f>
        <v/>
      </c>
      <c r="H296" s="14">
        <f>IF(AND(B296="U110: SafeSport Core Course",ISNUMBER(C296)),IF(AND(MONTH(C296)&gt;=6,MONTH(C296)&lt;=7),"Taken in June or July: expires Dec 31, retake by then.",""),IF(AND(B296&lt;&gt;"",C296="",D296=""),"Enter the completion date or the expiry from the profile.",IF(AND(OR(B296="USA Gymnastics membership",B296="USASF coach membership",B296="Concussion education (U201)",B296="Other"),D296=""),"Type the expiry date from the coach's profile into Expiry override.","")))</f>
        <v/>
      </c>
    </row>
    <row r="297">
      <c r="A297" s="11" t="n"/>
      <c r="B297" s="11" t="n"/>
      <c r="C297" s="15" t="n"/>
      <c r="D297" s="15" t="n"/>
      <c r="E297" s="13">
        <f>IF(OR(A297="",B297=""),"",IF(D297&lt;&gt;"",D297,IF(C297="","",IF(B297="U101: Safety &amp; Risk Management",DATE(IF(MONTH(C297)&gt;=8,YEAR(C297),YEAR(C297)-1)+4,7,31),IF(B297="U110: SafeSport Core Course",IF(AND(MONTH(C297)&gt;=6,MONTH(C297)&lt;=7),DATE(YEAR(C297),12,31),IF(MONTH(C297)&gt;=8,DATE(YEAR(C297)+1,7,31),DATE(YEAR(C297),7,31))),IF(OR(B297="Background check",B297="Pro First Aid (U107)"),EDATE(C297,24),IF(B297="USASF credential",EDATE(C297,60),IF(OR(B297="U100: Fundamentals of Gymnastics Instruction",B297="U112: Coaching and Control"),"No expiry",""))))))))</f>
        <v/>
      </c>
      <c r="F297" s="10">
        <f>IF(ISNUMBER(E297),E297-TODAY(),"")</f>
        <v/>
      </c>
      <c r="G297" s="10">
        <f>IF(OR(A297="",B297=""),"",IF(E297="No expiry","DONE",IF(NOT(ISNUMBER(E297)),"NEEDS DATE",IF(F297&lt;0,"EXPIRED",IF(F297&lt;=Settings!$B$6,"DUE SOON","CURRENT")))))</f>
        <v/>
      </c>
      <c r="H297" s="14">
        <f>IF(AND(B297="U110: SafeSport Core Course",ISNUMBER(C297)),IF(AND(MONTH(C297)&gt;=6,MONTH(C297)&lt;=7),"Taken in June or July: expires Dec 31, retake by then.",""),IF(AND(B297&lt;&gt;"",C297="",D297=""),"Enter the completion date or the expiry from the profile.",IF(AND(OR(B297="USA Gymnastics membership",B297="USASF coach membership",B297="Concussion education (U201)",B297="Other"),D297=""),"Type the expiry date from the coach's profile into Expiry override.","")))</f>
        <v/>
      </c>
    </row>
    <row r="298">
      <c r="A298" s="11" t="n"/>
      <c r="B298" s="11" t="n"/>
      <c r="C298" s="15" t="n"/>
      <c r="D298" s="15" t="n"/>
      <c r="E298" s="13">
        <f>IF(OR(A298="",B298=""),"",IF(D298&lt;&gt;"",D298,IF(C298="","",IF(B298="U101: Safety &amp; Risk Management",DATE(IF(MONTH(C298)&gt;=8,YEAR(C298),YEAR(C298)-1)+4,7,31),IF(B298="U110: SafeSport Core Course",IF(AND(MONTH(C298)&gt;=6,MONTH(C298)&lt;=7),DATE(YEAR(C298),12,31),IF(MONTH(C298)&gt;=8,DATE(YEAR(C298)+1,7,31),DATE(YEAR(C298),7,31))),IF(OR(B298="Background check",B298="Pro First Aid (U107)"),EDATE(C298,24),IF(B298="USASF credential",EDATE(C298,60),IF(OR(B298="U100: Fundamentals of Gymnastics Instruction",B298="U112: Coaching and Control"),"No expiry",""))))))))</f>
        <v/>
      </c>
      <c r="F298" s="10">
        <f>IF(ISNUMBER(E298),E298-TODAY(),"")</f>
        <v/>
      </c>
      <c r="G298" s="10">
        <f>IF(OR(A298="",B298=""),"",IF(E298="No expiry","DONE",IF(NOT(ISNUMBER(E298)),"NEEDS DATE",IF(F298&lt;0,"EXPIRED",IF(F298&lt;=Settings!$B$6,"DUE SOON","CURRENT")))))</f>
        <v/>
      </c>
      <c r="H298" s="14">
        <f>IF(AND(B298="U110: SafeSport Core Course",ISNUMBER(C298)),IF(AND(MONTH(C298)&gt;=6,MONTH(C298)&lt;=7),"Taken in June or July: expires Dec 31, retake by then.",""),IF(AND(B298&lt;&gt;"",C298="",D298=""),"Enter the completion date or the expiry from the profile.",IF(AND(OR(B298="USA Gymnastics membership",B298="USASF coach membership",B298="Concussion education (U201)",B298="Other"),D298=""),"Type the expiry date from the coach's profile into Expiry override.","")))</f>
        <v/>
      </c>
    </row>
    <row r="299">
      <c r="A299" s="11" t="n"/>
      <c r="B299" s="11" t="n"/>
      <c r="C299" s="15" t="n"/>
      <c r="D299" s="15" t="n"/>
      <c r="E299" s="13">
        <f>IF(OR(A299="",B299=""),"",IF(D299&lt;&gt;"",D299,IF(C299="","",IF(B299="U101: Safety &amp; Risk Management",DATE(IF(MONTH(C299)&gt;=8,YEAR(C299),YEAR(C299)-1)+4,7,31),IF(B299="U110: SafeSport Core Course",IF(AND(MONTH(C299)&gt;=6,MONTH(C299)&lt;=7),DATE(YEAR(C299),12,31),IF(MONTH(C299)&gt;=8,DATE(YEAR(C299)+1,7,31),DATE(YEAR(C299),7,31))),IF(OR(B299="Background check",B299="Pro First Aid (U107)"),EDATE(C299,24),IF(B299="USASF credential",EDATE(C299,60),IF(OR(B299="U100: Fundamentals of Gymnastics Instruction",B299="U112: Coaching and Control"),"No expiry",""))))))))</f>
        <v/>
      </c>
      <c r="F299" s="10">
        <f>IF(ISNUMBER(E299),E299-TODAY(),"")</f>
        <v/>
      </c>
      <c r="G299" s="10">
        <f>IF(OR(A299="",B299=""),"",IF(E299="No expiry","DONE",IF(NOT(ISNUMBER(E299)),"NEEDS DATE",IF(F299&lt;0,"EXPIRED",IF(F299&lt;=Settings!$B$6,"DUE SOON","CURRENT")))))</f>
        <v/>
      </c>
      <c r="H299" s="14">
        <f>IF(AND(B299="U110: SafeSport Core Course",ISNUMBER(C299)),IF(AND(MONTH(C299)&gt;=6,MONTH(C299)&lt;=7),"Taken in June or July: expires Dec 31, retake by then.",""),IF(AND(B299&lt;&gt;"",C299="",D299=""),"Enter the completion date or the expiry from the profile.",IF(AND(OR(B299="USA Gymnastics membership",B299="USASF coach membership",B299="Concussion education (U201)",B299="Other"),D299=""),"Type the expiry date from the coach's profile into Expiry override.","")))</f>
        <v/>
      </c>
    </row>
    <row r="300">
      <c r="A300" s="11" t="n"/>
      <c r="B300" s="11" t="n"/>
      <c r="C300" s="15" t="n"/>
      <c r="D300" s="15" t="n"/>
      <c r="E300" s="13">
        <f>IF(OR(A300="",B300=""),"",IF(D300&lt;&gt;"",D300,IF(C300="","",IF(B300="U101: Safety &amp; Risk Management",DATE(IF(MONTH(C300)&gt;=8,YEAR(C300),YEAR(C300)-1)+4,7,31),IF(B300="U110: SafeSport Core Course",IF(AND(MONTH(C300)&gt;=6,MONTH(C300)&lt;=7),DATE(YEAR(C300),12,31),IF(MONTH(C300)&gt;=8,DATE(YEAR(C300)+1,7,31),DATE(YEAR(C300),7,31))),IF(OR(B300="Background check",B300="Pro First Aid (U107)"),EDATE(C300,24),IF(B300="USASF credential",EDATE(C300,60),IF(OR(B300="U100: Fundamentals of Gymnastics Instruction",B300="U112: Coaching and Control"),"No expiry",""))))))))</f>
        <v/>
      </c>
      <c r="F300" s="10">
        <f>IF(ISNUMBER(E300),E300-TODAY(),"")</f>
        <v/>
      </c>
      <c r="G300" s="10">
        <f>IF(OR(A300="",B300=""),"",IF(E300="No expiry","DONE",IF(NOT(ISNUMBER(E300)),"NEEDS DATE",IF(F300&lt;0,"EXPIRED",IF(F300&lt;=Settings!$B$6,"DUE SOON","CURRENT")))))</f>
        <v/>
      </c>
      <c r="H300" s="14">
        <f>IF(AND(B300="U110: SafeSport Core Course",ISNUMBER(C300)),IF(AND(MONTH(C300)&gt;=6,MONTH(C300)&lt;=7),"Taken in June or July: expires Dec 31, retake by then.",""),IF(AND(B300&lt;&gt;"",C300="",D300=""),"Enter the completion date or the expiry from the profile.",IF(AND(OR(B300="USA Gymnastics membership",B300="USASF coach membership",B300="Concussion education (U201)",B300="Other"),D300=""),"Type the expiry date from the coach's profile into Expiry override.","")))</f>
        <v/>
      </c>
    </row>
    <row r="301">
      <c r="A301" s="11" t="n"/>
      <c r="B301" s="11" t="n"/>
      <c r="C301" s="15" t="n"/>
      <c r="D301" s="15" t="n"/>
      <c r="E301" s="13">
        <f>IF(OR(A301="",B301=""),"",IF(D301&lt;&gt;"",D301,IF(C301="","",IF(B301="U101: Safety &amp; Risk Management",DATE(IF(MONTH(C301)&gt;=8,YEAR(C301),YEAR(C301)-1)+4,7,31),IF(B301="U110: SafeSport Core Course",IF(AND(MONTH(C301)&gt;=6,MONTH(C301)&lt;=7),DATE(YEAR(C301),12,31),IF(MONTH(C301)&gt;=8,DATE(YEAR(C301)+1,7,31),DATE(YEAR(C301),7,31))),IF(OR(B301="Background check",B301="Pro First Aid (U107)"),EDATE(C301,24),IF(B301="USASF credential",EDATE(C301,60),IF(OR(B301="U100: Fundamentals of Gymnastics Instruction",B301="U112: Coaching and Control"),"No expiry",""))))))))</f>
        <v/>
      </c>
      <c r="F301" s="10">
        <f>IF(ISNUMBER(E301),E301-TODAY(),"")</f>
        <v/>
      </c>
      <c r="G301" s="10">
        <f>IF(OR(A301="",B301=""),"",IF(E301="No expiry","DONE",IF(NOT(ISNUMBER(E301)),"NEEDS DATE",IF(F301&lt;0,"EXPIRED",IF(F301&lt;=Settings!$B$6,"DUE SOON","CURRENT")))))</f>
        <v/>
      </c>
      <c r="H301" s="14">
        <f>IF(AND(B301="U110: SafeSport Core Course",ISNUMBER(C301)),IF(AND(MONTH(C301)&gt;=6,MONTH(C301)&lt;=7),"Taken in June or July: expires Dec 31, retake by then.",""),IF(AND(B301&lt;&gt;"",C301="",D301=""),"Enter the completion date or the expiry from the profile.",IF(AND(OR(B301="USA Gymnastics membership",B301="USASF coach membership",B301="Concussion education (U201)",B301="Other"),D301=""),"Type the expiry date from the coach's profile into Expiry override.","")))</f>
        <v/>
      </c>
    </row>
    <row r="302">
      <c r="A302" s="11" t="n"/>
      <c r="B302" s="11" t="n"/>
      <c r="C302" s="15" t="n"/>
      <c r="D302" s="15" t="n"/>
      <c r="E302" s="13">
        <f>IF(OR(A302="",B302=""),"",IF(D302&lt;&gt;"",D302,IF(C302="","",IF(B302="U101: Safety &amp; Risk Management",DATE(IF(MONTH(C302)&gt;=8,YEAR(C302),YEAR(C302)-1)+4,7,31),IF(B302="U110: SafeSport Core Course",IF(AND(MONTH(C302)&gt;=6,MONTH(C302)&lt;=7),DATE(YEAR(C302),12,31),IF(MONTH(C302)&gt;=8,DATE(YEAR(C302)+1,7,31),DATE(YEAR(C302),7,31))),IF(OR(B302="Background check",B302="Pro First Aid (U107)"),EDATE(C302,24),IF(B302="USASF credential",EDATE(C302,60),IF(OR(B302="U100: Fundamentals of Gymnastics Instruction",B302="U112: Coaching and Control"),"No expiry",""))))))))</f>
        <v/>
      </c>
      <c r="F302" s="10">
        <f>IF(ISNUMBER(E302),E302-TODAY(),"")</f>
        <v/>
      </c>
      <c r="G302" s="10">
        <f>IF(OR(A302="",B302=""),"",IF(E302="No expiry","DONE",IF(NOT(ISNUMBER(E302)),"NEEDS DATE",IF(F302&lt;0,"EXPIRED",IF(F302&lt;=Settings!$B$6,"DUE SOON","CURRENT")))))</f>
        <v/>
      </c>
      <c r="H302" s="14">
        <f>IF(AND(B302="U110: SafeSport Core Course",ISNUMBER(C302)),IF(AND(MONTH(C302)&gt;=6,MONTH(C302)&lt;=7),"Taken in June or July: expires Dec 31, retake by then.",""),IF(AND(B302&lt;&gt;"",C302="",D302=""),"Enter the completion date or the expiry from the profile.",IF(AND(OR(B302="USA Gymnastics membership",B302="USASF coach membership",B302="Concussion education (U201)",B302="Other"),D302=""),"Type the expiry date from the coach's profile into Expiry override.","")))</f>
        <v/>
      </c>
    </row>
    <row r="303">
      <c r="A303" s="11" t="n"/>
      <c r="B303" s="11" t="n"/>
      <c r="C303" s="15" t="n"/>
      <c r="D303" s="15" t="n"/>
      <c r="E303" s="13">
        <f>IF(OR(A303="",B303=""),"",IF(D303&lt;&gt;"",D303,IF(C303="","",IF(B303="U101: Safety &amp; Risk Management",DATE(IF(MONTH(C303)&gt;=8,YEAR(C303),YEAR(C303)-1)+4,7,31),IF(B303="U110: SafeSport Core Course",IF(AND(MONTH(C303)&gt;=6,MONTH(C303)&lt;=7),DATE(YEAR(C303),12,31),IF(MONTH(C303)&gt;=8,DATE(YEAR(C303)+1,7,31),DATE(YEAR(C303),7,31))),IF(OR(B303="Background check",B303="Pro First Aid (U107)"),EDATE(C303,24),IF(B303="USASF credential",EDATE(C303,60),IF(OR(B303="U100: Fundamentals of Gymnastics Instruction",B303="U112: Coaching and Control"),"No expiry",""))))))))</f>
        <v/>
      </c>
      <c r="F303" s="10">
        <f>IF(ISNUMBER(E303),E303-TODAY(),"")</f>
        <v/>
      </c>
      <c r="G303" s="10">
        <f>IF(OR(A303="",B303=""),"",IF(E303="No expiry","DONE",IF(NOT(ISNUMBER(E303)),"NEEDS DATE",IF(F303&lt;0,"EXPIRED",IF(F303&lt;=Settings!$B$6,"DUE SOON","CURRENT")))))</f>
        <v/>
      </c>
      <c r="H303" s="14">
        <f>IF(AND(B303="U110: SafeSport Core Course",ISNUMBER(C303)),IF(AND(MONTH(C303)&gt;=6,MONTH(C303)&lt;=7),"Taken in June or July: expires Dec 31, retake by then.",""),IF(AND(B303&lt;&gt;"",C303="",D303=""),"Enter the completion date or the expiry from the profile.",IF(AND(OR(B303="USA Gymnastics membership",B303="USASF coach membership",B303="Concussion education (U201)",B303="Other"),D303=""),"Type the expiry date from the coach's profile into Expiry override.","")))</f>
        <v/>
      </c>
    </row>
    <row r="304">
      <c r="A304" s="11" t="n"/>
      <c r="B304" s="11" t="n"/>
      <c r="C304" s="15" t="n"/>
      <c r="D304" s="15" t="n"/>
      <c r="E304" s="13">
        <f>IF(OR(A304="",B304=""),"",IF(D304&lt;&gt;"",D304,IF(C304="","",IF(B304="U101: Safety &amp; Risk Management",DATE(IF(MONTH(C304)&gt;=8,YEAR(C304),YEAR(C304)-1)+4,7,31),IF(B304="U110: SafeSport Core Course",IF(AND(MONTH(C304)&gt;=6,MONTH(C304)&lt;=7),DATE(YEAR(C304),12,31),IF(MONTH(C304)&gt;=8,DATE(YEAR(C304)+1,7,31),DATE(YEAR(C304),7,31))),IF(OR(B304="Background check",B304="Pro First Aid (U107)"),EDATE(C304,24),IF(B304="USASF credential",EDATE(C304,60),IF(OR(B304="U100: Fundamentals of Gymnastics Instruction",B304="U112: Coaching and Control"),"No expiry",""))))))))</f>
        <v/>
      </c>
      <c r="F304" s="10">
        <f>IF(ISNUMBER(E304),E304-TODAY(),"")</f>
        <v/>
      </c>
      <c r="G304" s="10">
        <f>IF(OR(A304="",B304=""),"",IF(E304="No expiry","DONE",IF(NOT(ISNUMBER(E304)),"NEEDS DATE",IF(F304&lt;0,"EXPIRED",IF(F304&lt;=Settings!$B$6,"DUE SOON","CURRENT")))))</f>
        <v/>
      </c>
      <c r="H304" s="14">
        <f>IF(AND(B304="U110: SafeSport Core Course",ISNUMBER(C304)),IF(AND(MONTH(C304)&gt;=6,MONTH(C304)&lt;=7),"Taken in June or July: expires Dec 31, retake by then.",""),IF(AND(B304&lt;&gt;"",C304="",D304=""),"Enter the completion date or the expiry from the profile.",IF(AND(OR(B304="USA Gymnastics membership",B304="USASF coach membership",B304="Concussion education (U201)",B304="Other"),D304=""),"Type the expiry date from the coach's profile into Expiry override.","")))</f>
        <v/>
      </c>
    </row>
    <row r="305">
      <c r="A305" s="11" t="n"/>
      <c r="B305" s="11" t="n"/>
      <c r="C305" s="15" t="n"/>
      <c r="D305" s="15" t="n"/>
      <c r="E305" s="13">
        <f>IF(OR(A305="",B305=""),"",IF(D305&lt;&gt;"",D305,IF(C305="","",IF(B305="U101: Safety &amp; Risk Management",DATE(IF(MONTH(C305)&gt;=8,YEAR(C305),YEAR(C305)-1)+4,7,31),IF(B305="U110: SafeSport Core Course",IF(AND(MONTH(C305)&gt;=6,MONTH(C305)&lt;=7),DATE(YEAR(C305),12,31),IF(MONTH(C305)&gt;=8,DATE(YEAR(C305)+1,7,31),DATE(YEAR(C305),7,31))),IF(OR(B305="Background check",B305="Pro First Aid (U107)"),EDATE(C305,24),IF(B305="USASF credential",EDATE(C305,60),IF(OR(B305="U100: Fundamentals of Gymnastics Instruction",B305="U112: Coaching and Control"),"No expiry",""))))))))</f>
        <v/>
      </c>
      <c r="F305" s="10">
        <f>IF(ISNUMBER(E305),E305-TODAY(),"")</f>
        <v/>
      </c>
      <c r="G305" s="10">
        <f>IF(OR(A305="",B305=""),"",IF(E305="No expiry","DONE",IF(NOT(ISNUMBER(E305)),"NEEDS DATE",IF(F305&lt;0,"EXPIRED",IF(F305&lt;=Settings!$B$6,"DUE SOON","CURRENT")))))</f>
        <v/>
      </c>
      <c r="H305" s="14">
        <f>IF(AND(B305="U110: SafeSport Core Course",ISNUMBER(C305)),IF(AND(MONTH(C305)&gt;=6,MONTH(C305)&lt;=7),"Taken in June or July: expires Dec 31, retake by then.",""),IF(AND(B305&lt;&gt;"",C305="",D305=""),"Enter the completion date or the expiry from the profile.",IF(AND(OR(B305="USA Gymnastics membership",B305="USASF coach membership",B305="Concussion education (U201)",B305="Other"),D305=""),"Type the expiry date from the coach's profile into Expiry override.","")))</f>
        <v/>
      </c>
    </row>
  </sheetData>
  <mergeCells count="2">
    <mergeCell ref="A2:H2"/>
    <mergeCell ref="A1:H1"/>
  </mergeCells>
  <conditionalFormatting sqref="G6:G305">
    <cfRule type="expression" priority="1" dxfId="0">
      <formula>$G6="EXPIRED"</formula>
    </cfRule>
    <cfRule type="expression" priority="2" dxfId="0">
      <formula>$G6="ACTION NEEDED"</formula>
    </cfRule>
    <cfRule type="expression" priority="3" dxfId="1">
      <formula>$G6="DUE SOON"</formula>
    </cfRule>
    <cfRule type="expression" priority="4" dxfId="1">
      <formula>$G6="CHECK SOON"</formula>
    </cfRule>
    <cfRule type="expression" priority="5" dxfId="1">
      <formula>$G6="NEEDS DATE"</formula>
    </cfRule>
    <cfRule type="expression" priority="6" dxfId="2">
      <formula>$G6="CURRENT"</formula>
    </cfRule>
    <cfRule type="expression" priority="7" dxfId="2">
      <formula>$G6="ALL CURRENT"</formula>
    </cfRule>
    <cfRule type="expression" priority="8" dxfId="2">
      <formula>$G6="DONE"</formula>
    </cfRule>
  </conditionalFormatting>
  <dataValidations count="3">
    <dataValidation sqref="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showDropDown="0" showInputMessage="0" showErrorMessage="0" allowBlank="1" type="list">
      <formula1>=Staff!$A$6:$A$65</formula1>
    </dataValidation>
    <dataValidation sqref="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B158 B159 B160 B161 B162 B163 B164 B165 B166 B167 B168 B169 B170 B171 B172 B173 B174 B175 B176 B177 B178 B179 B180 B181 B182 B183 B184 B185 B186 B187 B188 B189 B190 B191 B192 B193 B194 B195 B196 B197 B198 B199 B200 B201 B202 B203 B204 B205 B206 B207 B208 B209 B210 B211 B212 B213 B214 B215 B216 B217 B218 B219 B220 B221 B222 B223 B224 B225 B226 B227 B228 B229 B230 B231 B232 B233 B234 B235 B236 B237 B238 B239 B240 B241 B242 B243 B244 B245 B246 B247 B248 B249 B250 B251 B252 B253 B254 B255 B256 B257 B258 B259 B260 B261 B262 B263 B264 B265 B266 B267 B268 B269 B270 B271 B272 B273 B274 B275 B276 B277 B278 B279 B280 B281 B282 B283 B284 B285 B286 B287 B288 B289 B290 B291 B292 B293 B294 B295 B296 B297 B298 B299 B300 B301 B302 B303 B304 B305" showDropDown="0" showInputMessage="0" showErrorMessage="0" allowBlank="1" type="list">
      <formula1>=Lists!$B$1:$B$11</formula1>
    </dataValidation>
    <dataValidation sqref="C6 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C152 C153 C154 C155 C156 C157 C158 C159 C160 C161 C162 C163 C164 C165 C166 C167 C168 C169 C170 C171 C172 C173 C174 C175 C176 C177 C178 C179 C180 C181 C182 C183 C184 C185 C186 C187 C188 C189 C190 C191 C192 C193 C194 C195 C196 C197 C198 C199 C200 C201 C202 C203 C204 C205 C206 C207 C208 C209 C210 C211 C212 C213 C214 C215 C216 C217 C218 C219 C220 C221 C222 C223 C224 C225 C226 C227 C228 C229 C230 C231 C232 C233 C234 C235 C236 C237 C238 C239 C240 C241 C242 C243 C244 C245 C246 C247 C248 C249 C250 C251 C252 C253 C254 C255 C256 C257 C258 C259 C260 C261 C262 C263 C264 C265 C266 C267 C268 C269 C270 C271 C272 C273 C274 C275 C276 C277 C278 C279 C280 C281 C282 C283 C284 C285 C286 C287 C288 C289 C290 C291 C292 C293 C294 C295 C296 C297 C298 C299 C300 C301 C302 C303 C304 C30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D205 D206 D207 D208 D209 D210 D211 D212 D213 D214 D215 D216 D217 D218 D219 D220 D221 D222 D223 D224 D225 D226 D227 D228 D229 D230 D231 D232 D233 D234 D235 D236 D237 D238 D239 D240 D241 D242 D243 D244 D245 D246 D247 D248 D249 D250 D251 D252 D253 D254 D255 D256 D257 D258 D259 D260 D261 D262 D263 D264 D265 D266 D267 D268 D269 D270 D271 D272 D273 D274 D275 D276 D277 D278 D279 D280 D281 D282 D283 D284 D285 D286 D287 D288 D289 D290 D291 D292 D293 D294 D295 D296 D297 D298 D299 D300 D301 D302 D303 D304 D305" showDropDown="0" showInputMessage="0" showErrorMessage="1" allowBlank="1" errorTitle="Date needed" error="Enter a date, like 2026-08-14." type="date" operator="greaterThan">
      <formula1>DATE(2000,1,1)</formula1>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A1:C6"/>
  <sheetViews>
    <sheetView showGridLines="0" workbookViewId="0">
      <selection pane="bottomLeft" activeCell="A1" sqref="A1"/>
    </sheetView>
  </sheetViews>
  <sheetFormatPr baseColWidth="8" defaultRowHeight="15"/>
  <cols>
    <col width="34" customWidth="1" min="1" max="1"/>
    <col width="12" customWidth="1" min="2" max="2"/>
    <col width="70" customWidth="1" min="3" max="3"/>
  </cols>
  <sheetData>
    <row r="1" ht="34" customHeight="1">
      <c r="A1" s="1" t="inlineStr">
        <is>
          <t>SETTINGS</t>
        </is>
      </c>
      <c r="B1" s="2" t="n"/>
      <c r="C1" s="2" t="n"/>
    </row>
    <row r="2" ht="20" customHeight="1">
      <c r="A2" s="3" t="inlineStr">
        <is>
          <t>Change the warning window if 60 days is too much or too little notice.</t>
        </is>
      </c>
      <c r="B2" s="2" t="n"/>
      <c r="C2" s="2" t="n"/>
    </row>
    <row r="3" ht="4" customHeight="1">
      <c r="A3" s="4" t="n"/>
      <c r="B3" s="4" t="n"/>
      <c r="C3" s="4" t="n"/>
    </row>
    <row r="5" ht="32" customHeight="1">
      <c r="A5" s="8" t="inlineStr">
        <is>
          <t>Setting</t>
        </is>
      </c>
      <c r="B5" s="8" t="inlineStr">
        <is>
          <t>Value</t>
        </is>
      </c>
      <c r="C5" s="8" t="inlineStr">
        <is>
          <t>What it does</t>
        </is>
      </c>
    </row>
    <row r="6">
      <c r="A6" s="11" t="inlineStr">
        <is>
          <t>Warning window (days)</t>
        </is>
      </c>
      <c r="B6" s="16" t="n">
        <v>60</v>
      </c>
      <c r="C6" s="17" t="inlineStr">
        <is>
          <t>A requirement that expires within this many days shows DUE SOON.</t>
        </is>
      </c>
    </row>
  </sheetData>
  <mergeCells count="2">
    <mergeCell ref="A1:C1"/>
    <mergeCell ref="A2:C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
  <sheetViews>
    <sheetView showGridLines="0" workbookViewId="0">
      <selection pane="bottomLeft" activeCell="A1" sqref="A1"/>
    </sheetView>
  </sheetViews>
  <sheetFormatPr baseColWidth="8" defaultRowHeight="15"/>
  <cols>
    <col width="40" customWidth="1" min="1" max="1"/>
    <col width="18" customWidth="1" min="2" max="2"/>
    <col width="18" customWidth="1" min="3" max="3"/>
    <col width="18" customWidth="1" min="4" max="4"/>
    <col width="30" customWidth="1" min="5" max="5"/>
    <col width="18" customWidth="1" min="6" max="6"/>
  </cols>
  <sheetData>
    <row r="1" ht="34" customHeight="1">
      <c r="A1" s="1" t="inlineStr">
        <is>
          <t>WHAT EACH ROLE NEEDS</t>
        </is>
      </c>
      <c r="B1" s="2" t="n"/>
      <c r="C1" s="2" t="n"/>
      <c r="D1" s="2" t="n"/>
      <c r="E1" s="2" t="n"/>
      <c r="F1" s="2" t="n"/>
    </row>
    <row r="2" ht="20" customHeight="1">
      <c r="A2" s="3" t="inlineStr">
        <is>
          <t>USA Gymnastics membership requirements by role and age, plus USASF for cheer.</t>
        </is>
      </c>
      <c r="B2" s="2" t="n"/>
      <c r="C2" s="2" t="n"/>
      <c r="D2" s="2" t="n"/>
      <c r="E2" s="2" t="n"/>
      <c r="F2" s="2" t="n"/>
    </row>
    <row r="3" ht="4" customHeight="1">
      <c r="A3" s="4" t="n"/>
      <c r="B3" s="4" t="n"/>
      <c r="C3" s="4" t="n"/>
      <c r="D3" s="4" t="n"/>
      <c r="E3" s="4" t="n"/>
      <c r="F3" s="4" t="n"/>
    </row>
    <row r="5" ht="32" customHeight="1">
      <c r="A5" s="8" t="inlineStr">
        <is>
          <t>Requirement</t>
        </is>
      </c>
      <c r="B5" s="8" t="inlineStr">
        <is>
          <t>Competitive, 16-17</t>
        </is>
      </c>
      <c r="C5" s="8" t="inlineStr">
        <is>
          <t>Competitive, 18+</t>
        </is>
      </c>
      <c r="D5" s="8" t="inlineStr">
        <is>
          <t>Recreational, 18+</t>
        </is>
      </c>
      <c r="E5" s="8" t="inlineStr">
        <is>
          <t>Renews</t>
        </is>
      </c>
      <c r="F5" s="8" t="inlineStr">
        <is>
          <t>Cost</t>
        </is>
      </c>
    </row>
    <row r="6">
      <c r="A6" s="18" t="inlineStr">
        <is>
          <t>USA Gymnastics membership</t>
        </is>
      </c>
      <c r="B6" s="19" t="inlineStr">
        <is>
          <t>Yes ($99)</t>
        </is>
      </c>
      <c r="C6" s="19" t="inlineStr">
        <is>
          <t>Yes ($99)</t>
        </is>
      </c>
      <c r="D6" s="19" t="inlineStr">
        <is>
          <t>Yes ($18)</t>
        </is>
      </c>
      <c r="E6" s="19" t="inlineStr">
        <is>
          <t>Every season</t>
        </is>
      </c>
      <c r="F6" s="19" t="inlineStr">
        <is>
          <t>$99 or $18</t>
        </is>
      </c>
    </row>
    <row r="7">
      <c r="A7" s="20" t="inlineStr">
        <is>
          <t>U100: Fundamentals of Gymnastics Instruction</t>
        </is>
      </c>
      <c r="B7" s="21" t="inlineStr">
        <is>
          <t>Yes</t>
        </is>
      </c>
      <c r="C7" s="21" t="inlineStr">
        <is>
          <t>Yes</t>
        </is>
      </c>
      <c r="D7" s="21" t="inlineStr">
        <is>
          <t>No</t>
        </is>
      </c>
      <c r="E7" s="21" t="inlineStr">
        <is>
          <t>Once</t>
        </is>
      </c>
      <c r="F7" s="21" t="inlineStr">
        <is>
          <t>Free for members</t>
        </is>
      </c>
    </row>
    <row r="8">
      <c r="A8" s="18" t="inlineStr">
        <is>
          <t>U101: Safety &amp; Risk Management</t>
        </is>
      </c>
      <c r="B8" s="19" t="inlineStr">
        <is>
          <t>Yes</t>
        </is>
      </c>
      <c r="C8" s="19" t="inlineStr">
        <is>
          <t>Yes</t>
        </is>
      </c>
      <c r="D8" s="19" t="inlineStr">
        <is>
          <t>No</t>
        </is>
      </c>
      <c r="E8" s="19" t="inlineStr">
        <is>
          <t>Four years, expires July 31</t>
        </is>
      </c>
      <c r="F8" s="19" t="inlineStr">
        <is>
          <t>$75 for members</t>
        </is>
      </c>
    </row>
    <row r="9">
      <c r="A9" s="20" t="inlineStr">
        <is>
          <t>Background check</t>
        </is>
      </c>
      <c r="B9" s="21" t="inlineStr">
        <is>
          <t>No</t>
        </is>
      </c>
      <c r="C9" s="21" t="inlineStr">
        <is>
          <t>Yes</t>
        </is>
      </c>
      <c r="D9" s="21" t="inlineStr">
        <is>
          <t>Yes</t>
        </is>
      </c>
      <c r="E9" s="21" t="inlineStr">
        <is>
          <t>Every two years</t>
        </is>
      </c>
      <c r="F9" s="21" t="inlineStr">
        <is>
          <t>$30</t>
        </is>
      </c>
    </row>
    <row r="10">
      <c r="A10" s="18" t="inlineStr">
        <is>
          <t>U110: SafeSport Core Course</t>
        </is>
      </c>
      <c r="B10" s="19" t="inlineStr">
        <is>
          <t>No</t>
        </is>
      </c>
      <c r="C10" s="19" t="inlineStr">
        <is>
          <t>Yes</t>
        </is>
      </c>
      <c r="D10" s="19" t="inlineStr">
        <is>
          <t>Yes</t>
        </is>
      </c>
      <c r="E10" s="19" t="inlineStr">
        <is>
          <t>Every year, expires July 31</t>
        </is>
      </c>
      <c r="F10" s="19" t="inlineStr">
        <is>
          <t>Free if required</t>
        </is>
      </c>
    </row>
    <row r="11">
      <c r="A11" s="20" t="inlineStr">
        <is>
          <t>U112: Coaching and Control</t>
        </is>
      </c>
      <c r="B11" s="21" t="inlineStr">
        <is>
          <t>No</t>
        </is>
      </c>
      <c r="C11" s="21" t="inlineStr">
        <is>
          <t>Yes</t>
        </is>
      </c>
      <c r="D11" s="21" t="inlineStr">
        <is>
          <t>Yes</t>
        </is>
      </c>
      <c r="E11" s="21" t="inlineStr">
        <is>
          <t>Check your profile</t>
        </is>
      </c>
      <c r="F11" s="21" t="inlineStr">
        <is>
          <t>Free</t>
        </is>
      </c>
    </row>
    <row r="12">
      <c r="A12" s="18" t="inlineStr">
        <is>
          <t>Concussion education (U201 meets it)</t>
        </is>
      </c>
      <c r="B12" s="19" t="inlineStr">
        <is>
          <t>No</t>
        </is>
      </c>
      <c r="C12" s="19" t="inlineStr">
        <is>
          <t>Yes</t>
        </is>
      </c>
      <c r="D12" s="19" t="inlineStr">
        <is>
          <t>Yes</t>
        </is>
      </c>
      <c r="E12" s="19" t="inlineStr">
        <is>
          <t>Every year</t>
        </is>
      </c>
      <c r="F12" s="19" t="inlineStr">
        <is>
          <t>Free for members</t>
        </is>
      </c>
    </row>
    <row r="14" ht="30" customHeight="1">
      <c r="A14" s="6" t="inlineStr">
        <is>
          <t>Recreational coaches can join USA Gymnastics at 14, competitive coaches at 16. A parent or guardian registers anyone under 18.</t>
        </is>
      </c>
    </row>
    <row r="15" ht="30" customHeight="1">
      <c r="A15" s="6" t="inlineStr">
        <is>
          <t>Cheer coaches (USASF): $75 coach membership each season covers background screening, abuse prevention education, and credentialing tests. Credentials last five years.</t>
        </is>
      </c>
    </row>
    <row r="16" ht="30" customHeight="1">
      <c r="A16" s="6" t="inlineStr">
        <is>
          <t>Optional but common: Pro First Aid with Skill Evaluation (U107), $115 for members, renews every two years.</t>
        </is>
      </c>
    </row>
    <row r="17" ht="30" customHeight="1">
      <c r="A17" s="22" t="inlineStr">
        <is>
          <t>Sources: usagym.org membership and course pages and usasf.net, checked October 2026. Requirements change; check each season.</t>
        </is>
      </c>
    </row>
  </sheetData>
  <mergeCells count="6">
    <mergeCell ref="A2:F2"/>
    <mergeCell ref="A16:F16"/>
    <mergeCell ref="A14:F14"/>
    <mergeCell ref="A1:F1"/>
    <mergeCell ref="A17:F17"/>
    <mergeCell ref="A15:F15"/>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Competitive coach (18+)</t>
        </is>
      </c>
      <c r="B1" t="inlineStr">
        <is>
          <t>USA Gymnastics membership</t>
        </is>
      </c>
    </row>
    <row r="2">
      <c r="A2" t="inlineStr">
        <is>
          <t>Competitive coach (16-17)</t>
        </is>
      </c>
      <c r="B2" t="inlineStr">
        <is>
          <t>U100: Fundamentals of Gymnastics Instruction</t>
        </is>
      </c>
    </row>
    <row r="3">
      <c r="A3" t="inlineStr">
        <is>
          <t>Recreational coach (18+)</t>
        </is>
      </c>
      <c r="B3" t="inlineStr">
        <is>
          <t>U101: Safety &amp; Risk Management</t>
        </is>
      </c>
    </row>
    <row r="4">
      <c r="A4" t="inlineStr">
        <is>
          <t>Recreational coach (14-17)</t>
        </is>
      </c>
      <c r="B4" t="inlineStr">
        <is>
          <t>U110: SafeSport Core Course</t>
        </is>
      </c>
    </row>
    <row r="5">
      <c r="A5" t="inlineStr">
        <is>
          <t>Cheer coach (USASF)</t>
        </is>
      </c>
      <c r="B5" t="inlineStr">
        <is>
          <t>U112: Coaching and Control</t>
        </is>
      </c>
    </row>
    <row r="6">
      <c r="A6" t="inlineStr">
        <is>
          <t>Other adult staff</t>
        </is>
      </c>
      <c r="B6" t="inlineStr">
        <is>
          <t>Concussion education (U201)</t>
        </is>
      </c>
    </row>
    <row r="7">
      <c r="B7" t="inlineStr">
        <is>
          <t>Background check</t>
        </is>
      </c>
    </row>
    <row r="8">
      <c r="B8" t="inlineStr">
        <is>
          <t>Pro First Aid (U107)</t>
        </is>
      </c>
    </row>
    <row r="9">
      <c r="B9" t="inlineStr">
        <is>
          <t>USASF coach membership</t>
        </is>
      </c>
    </row>
    <row r="10">
      <c r="B10" t="inlineStr">
        <is>
          <t>USASF credential</t>
        </is>
      </c>
    </row>
    <row r="11">
      <c r="B11" t="inlineStr">
        <is>
          <t>Other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2026-10-26T23:47:14Z</dcterms:created>
  <dcterms:modified xsi:type="dcterms:W3CDTF">2026-10-26T23:47:14Z</dcterms:modified>
</cp:coreProperties>
</file>