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Assumptions" sheetId="2" state="visible" r:id="rId2"/>
    <sheet name="Startup Costs" sheetId="3" state="visible" r:id="rId3"/>
    <sheet name="Revenue" sheetId="4" state="visible" r:id="rId4"/>
    <sheet name="Costs &amp; Profit" sheetId="5" state="visible" r:id="rId5"/>
    <sheet name="Cash Flow" sheetId="6" state="visible" r:id="rId6"/>
    <sheet name="Break-Even" sheetId="7" state="visible" r:id="rId7"/>
    <sheet name="Competitors" sheetId="8" state="visible" r:id="rId8"/>
    <sheet name="Lean Plan" sheetId="9" state="visible" r:id="rId9"/>
    <sheet name="Lender Checklist" sheetId="10" state="visible" r:id="rId10"/>
  </sheets>
  <definedNames/>
  <calcPr calcId="124519" fullCalcOnLoad="1"/>
</workbook>
</file>

<file path=xl/styles.xml><?xml version="1.0" encoding="utf-8"?>
<styleSheet xmlns="http://schemas.openxmlformats.org/spreadsheetml/2006/main">
  <numFmts count="3">
    <numFmt numFmtId="164" formatCode="&quot;$&quot;#,##0;[Red]-&quot;$&quot;#,##0"/>
    <numFmt numFmtId="165" formatCode="#,##0.0"/>
    <numFmt numFmtId="166" formatCode="&quot;$&quot;#,##0.00"/>
  </numFmts>
  <fonts count="13">
    <font>
      <name val="Calibri"/>
      <family val="2"/>
      <color theme="1"/>
      <sz val="11"/>
      <scheme val="minor"/>
    </font>
    <font>
      <name val="Arial"/>
      <b val="1"/>
      <color rgb="00FFFFFF"/>
      <sz val="16"/>
    </font>
    <font>
      <name val="Arial"/>
      <i val="1"/>
      <color rgb="00FFFFFF"/>
      <sz val="10"/>
    </font>
    <font>
      <name val="Arial"/>
      <b val="1"/>
      <color rgb="00051723"/>
      <sz val="11"/>
    </font>
    <font>
      <name val="Arial"/>
      <b val="1"/>
      <color rgb="00051723"/>
      <sz val="10"/>
    </font>
    <font>
      <name val="Arial"/>
      <color rgb="00051723"/>
      <sz val="10"/>
    </font>
    <font>
      <name val="Arial"/>
      <color rgb="000000FF"/>
      <sz val="10"/>
    </font>
    <font>
      <name val="Arial"/>
      <color rgb="00051723"/>
      <sz val="9"/>
    </font>
    <font>
      <name val="Arial"/>
      <i val="1"/>
      <color rgb="00516371"/>
      <sz val="9"/>
    </font>
    <font>
      <name val="Arial"/>
      <i val="1"/>
      <color rgb="00516371"/>
      <sz val="8"/>
    </font>
    <font>
      <name val="Arial"/>
      <b val="1"/>
      <color rgb="00FFFFFF"/>
      <sz val="10"/>
    </font>
    <font>
      <name val="Arial"/>
      <i val="1"/>
      <color rgb="00051723"/>
      <sz val="10"/>
    </font>
    <font>
      <name val="Arial"/>
      <i val="1"/>
      <color rgb="006B7C88"/>
      <sz val="10"/>
    </font>
  </fonts>
  <fills count="9">
    <fill>
      <patternFill/>
    </fill>
    <fill>
      <patternFill patternType="gray125"/>
    </fill>
    <fill>
      <patternFill patternType="solid">
        <fgColor rgb="00051723"/>
      </patternFill>
    </fill>
    <fill>
      <patternFill patternType="solid">
        <fgColor rgb="0008C9B5"/>
      </patternFill>
    </fill>
    <fill>
      <patternFill patternType="solid">
        <fgColor rgb="00FFF9DB"/>
      </patternFill>
    </fill>
    <fill>
      <patternFill patternType="solid">
        <fgColor rgb="00E6FAF8"/>
      </patternFill>
    </fill>
    <fill>
      <patternFill patternType="solid">
        <fgColor rgb="001F3A4D"/>
      </patternFill>
    </fill>
    <fill>
      <patternFill patternType="solid">
        <fgColor rgb="00D3F4EF"/>
      </patternFill>
    </fill>
    <fill>
      <patternFill patternType="solid">
        <fgColor rgb="00F2F5F7"/>
      </patternFill>
    </fill>
  </fills>
  <borders count="3">
    <border>
      <left/>
      <right/>
      <top/>
      <bottom/>
      <diagonal/>
    </border>
    <border>
      <bottom style="medium">
        <color rgb="0008C9B5"/>
      </bottom>
    </border>
    <border>
      <left style="thin">
        <color rgb="00C9D3DB"/>
      </left>
      <right style="thin">
        <color rgb="00C9D3DB"/>
      </right>
      <top style="thin">
        <color rgb="00C9D3DB"/>
      </top>
      <bottom style="thin">
        <color rgb="00C9D3DB"/>
      </bottom>
    </border>
  </borders>
  <cellStyleXfs count="1">
    <xf numFmtId="0" fontId="0" fillId="0" borderId="0"/>
  </cellStyleXfs>
  <cellXfs count="35">
    <xf numFmtId="0" fontId="0" fillId="0" borderId="0" pivotButton="0" quotePrefix="0" xfId="0"/>
    <xf numFmtId="0" fontId="1" fillId="2" borderId="0" applyAlignment="1" pivotButton="0" quotePrefix="0" xfId="0">
      <alignment vertical="center" indent="1"/>
    </xf>
    <xf numFmtId="0" fontId="0" fillId="2" borderId="0" pivotButton="0" quotePrefix="0" xfId="0"/>
    <xf numFmtId="0" fontId="2" fillId="2" borderId="0" applyAlignment="1" pivotButton="0" quotePrefix="0" xfId="0">
      <alignment vertical="center" wrapText="1" indent="1"/>
    </xf>
    <xf numFmtId="0" fontId="0" fillId="3" borderId="0" pivotButton="0" quotePrefix="0" xfId="0"/>
    <xf numFmtId="0" fontId="3" fillId="0" borderId="1" pivotButton="0" quotePrefix="0" xfId="0"/>
    <xf numFmtId="0" fontId="0" fillId="0" borderId="1" pivotButton="0" quotePrefix="0" xfId="0"/>
    <xf numFmtId="0" fontId="4" fillId="0" borderId="0" applyAlignment="1" pivotButton="0" quotePrefix="0" xfId="0">
      <alignment vertical="center" wrapText="1"/>
    </xf>
    <xf numFmtId="0" fontId="5" fillId="0" borderId="0" applyAlignment="1" pivotButton="0" quotePrefix="0" xfId="0">
      <alignment vertical="center" wrapText="1"/>
    </xf>
    <xf numFmtId="0" fontId="6" fillId="4" borderId="2" applyAlignment="1" pivotButton="0" quotePrefix="0" xfId="0">
      <alignment vertical="center"/>
    </xf>
    <xf numFmtId="0" fontId="5" fillId="5" borderId="2" applyAlignment="1" pivotButton="0" quotePrefix="0" xfId="0">
      <alignment vertical="center"/>
    </xf>
    <xf numFmtId="0" fontId="7" fillId="0" borderId="0" applyAlignment="1" pivotButton="0" quotePrefix="0" xfId="0">
      <alignment vertical="center" wrapText="1"/>
    </xf>
    <xf numFmtId="0" fontId="8" fillId="0" borderId="0" applyAlignment="1" pivotButton="0" quotePrefix="0" xfId="0">
      <alignment vertical="center" wrapText="1"/>
    </xf>
    <xf numFmtId="0" fontId="9" fillId="0" borderId="0" applyAlignment="1" pivotButton="0" quotePrefix="0" xfId="0">
      <alignment vertical="top" wrapText="1"/>
    </xf>
    <xf numFmtId="0" fontId="10" fillId="6" borderId="2" applyAlignment="1" pivotButton="0" quotePrefix="0" xfId="0">
      <alignment vertical="center" wrapText="1"/>
    </xf>
    <xf numFmtId="3" fontId="6" fillId="4" borderId="2" applyAlignment="1" pivotButton="0" quotePrefix="0" xfId="0">
      <alignment vertical="center"/>
    </xf>
    <xf numFmtId="164" fontId="6" fillId="4" borderId="2" applyAlignment="1" pivotButton="0" quotePrefix="0" xfId="0">
      <alignment vertical="center"/>
    </xf>
    <xf numFmtId="9" fontId="6" fillId="4" borderId="2" applyAlignment="1" pivotButton="0" quotePrefix="0" xfId="0">
      <alignment vertical="center"/>
    </xf>
    <xf numFmtId="165" fontId="6" fillId="4" borderId="2" applyAlignment="1" pivotButton="0" quotePrefix="0" xfId="0">
      <alignment vertical="center"/>
    </xf>
    <xf numFmtId="164" fontId="4" fillId="7" borderId="2" applyAlignment="1" pivotButton="0" quotePrefix="0" xfId="0">
      <alignment vertical="center"/>
    </xf>
    <xf numFmtId="164" fontId="5" fillId="5" borderId="2" applyAlignment="1" pivotButton="0" quotePrefix="0" xfId="0">
      <alignment vertical="center"/>
    </xf>
    <xf numFmtId="0" fontId="11" fillId="0" borderId="0" applyAlignment="1" pivotButton="0" quotePrefix="0" xfId="0">
      <alignment vertical="center" wrapText="1"/>
    </xf>
    <xf numFmtId="9" fontId="5" fillId="5" borderId="2" applyAlignment="1" pivotButton="0" quotePrefix="0" xfId="0">
      <alignment vertical="center"/>
    </xf>
    <xf numFmtId="165" fontId="5" fillId="8" borderId="2" applyAlignment="1" pivotButton="0" quotePrefix="0" xfId="0">
      <alignment vertical="center"/>
    </xf>
    <xf numFmtId="164" fontId="4" fillId="5" borderId="2" applyAlignment="1" pivotButton="0" quotePrefix="0" xfId="0">
      <alignment vertical="center"/>
    </xf>
    <xf numFmtId="3" fontId="5" fillId="8" borderId="2" applyAlignment="1" pivotButton="0" quotePrefix="0" xfId="0">
      <alignment vertical="center"/>
    </xf>
    <xf numFmtId="9" fontId="5" fillId="8" borderId="2" applyAlignment="1" pivotButton="0" quotePrefix="0" xfId="0">
      <alignment vertical="center"/>
    </xf>
    <xf numFmtId="166" fontId="5" fillId="5" borderId="2" applyAlignment="1" pivotButton="0" quotePrefix="0" xfId="0">
      <alignment vertical="center"/>
    </xf>
    <xf numFmtId="166" fontId="4" fillId="7" borderId="2" applyAlignment="1" pivotButton="0" quotePrefix="0" xfId="0">
      <alignment vertical="center"/>
    </xf>
    <xf numFmtId="3" fontId="4" fillId="5" borderId="2" applyAlignment="1" pivotButton="0" quotePrefix="0" xfId="0">
      <alignment vertical="center"/>
    </xf>
    <xf numFmtId="3" fontId="4" fillId="7" borderId="2" applyAlignment="1" pivotButton="0" quotePrefix="0" xfId="0">
      <alignment vertical="center"/>
    </xf>
    <xf numFmtId="3" fontId="5" fillId="5" borderId="2" applyAlignment="1" pivotButton="0" quotePrefix="0" xfId="0">
      <alignment vertical="center"/>
    </xf>
    <xf numFmtId="0" fontId="12" fillId="4" borderId="2" applyAlignment="1" pivotButton="0" quotePrefix="0" xfId="0">
      <alignment vertical="center"/>
    </xf>
    <xf numFmtId="164" fontId="12" fillId="4" borderId="2" applyAlignment="1" pivotButton="0" quotePrefix="0" xfId="0">
      <alignment vertical="center"/>
    </xf>
    <xf numFmtId="0" fontId="12" fillId="4" borderId="2"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051723"/>
    <outlinePr summaryBelow="1" summaryRight="1"/>
    <pageSetUpPr fitToPage="1"/>
  </sheetPr>
  <dimension ref="B2:C34"/>
  <sheetViews>
    <sheetView showGridLines="0" workbookViewId="0">
      <selection activeCell="A1" sqref="A1"/>
    </sheetView>
  </sheetViews>
  <sheetFormatPr baseColWidth="8" defaultRowHeight="15"/>
  <cols>
    <col width="3" customWidth="1" min="1" max="1"/>
    <col width="26" customWidth="1" min="2" max="2"/>
    <col width="92" customWidth="1" min="3" max="3"/>
  </cols>
  <sheetData>
    <row r="2" ht="32" customHeight="1">
      <c r="B2" s="1" t="inlineStr">
        <is>
          <t>DANCE STUDIO BUSINESS PLAN TEMPLATE</t>
        </is>
      </c>
      <c r="C2" s="2" t="n"/>
    </row>
    <row r="3" ht="34" customHeight="1">
      <c r="B3" s="3" t="inlineStr">
        <is>
          <t>The financial plan from the Gymdesk guide, ready for your numbers. Pre-filled with Pointe Taken Dance, a made-up example studio.</t>
        </is>
      </c>
      <c r="C3" s="2" t="n"/>
    </row>
    <row r="4" ht="4" customHeight="1">
      <c r="B4" s="4" t="n"/>
      <c r="C4" s="4" t="n"/>
    </row>
    <row r="6">
      <c r="B6" s="5" t="inlineStr">
        <is>
          <t>How to use it</t>
        </is>
      </c>
      <c r="C6" s="6" t="n"/>
    </row>
    <row r="7">
      <c r="B7" s="7" t="inlineStr">
        <is>
          <t>1. Assumptions</t>
        </is>
      </c>
      <c r="C7" s="8" t="inlineStr">
        <is>
          <t>Overwrite the yellow cells with your own numbers. Everything else recalculates.</t>
        </is>
      </c>
    </row>
    <row r="8">
      <c r="B8" s="7" t="inlineStr">
        <is>
          <t>2. Startup Costs</t>
        </is>
      </c>
      <c r="C8" s="8" t="inlineStr">
        <is>
          <t>Replace the example quotes with your own. The cash reserve is three months of fixed costs.</t>
        </is>
      </c>
    </row>
    <row r="9">
      <c r="B9" s="7" t="inlineStr">
        <is>
          <t>3. Revenue</t>
        </is>
      </c>
      <c r="C9" s="8" t="inlineStr">
        <is>
          <t>Tuition plus six other lines, built from your assumptions.</t>
        </is>
      </c>
    </row>
    <row r="10">
      <c r="B10" s="7" t="inlineStr">
        <is>
          <t>4. Costs &amp; Profit</t>
        </is>
      </c>
      <c r="C10" s="8" t="inlineStr">
        <is>
          <t>Year-one costs and what's left for you, before loan payments and income tax.</t>
        </is>
      </c>
    </row>
    <row r="11">
      <c r="B11" s="7" t="inlineStr">
        <is>
          <t>5. Cash Flow</t>
        </is>
      </c>
      <c r="C11" s="8" t="inlineStr">
        <is>
          <t>Twelve months from an August opening. Watch August and July.</t>
        </is>
      </c>
    </row>
    <row r="12">
      <c r="B12" s="7" t="inlineStr">
        <is>
          <t>6. Break-Even</t>
        </is>
      </c>
      <c r="C12" s="8" t="inlineStr">
        <is>
          <t>Students you need in season, with and without paying yourself. Plan around the second one.</t>
        </is>
      </c>
    </row>
    <row r="13">
      <c r="B13" s="7" t="inlineStr">
        <is>
          <t>7. Competitors</t>
        </is>
      </c>
      <c r="C13" s="8" t="inlineStr">
        <is>
          <t>One row per place a family could spend that money.</t>
        </is>
      </c>
    </row>
    <row r="14">
      <c r="B14" s="7" t="inlineStr">
        <is>
          <t>8. Lean Plan</t>
        </is>
      </c>
      <c r="C14" s="8" t="inlineStr">
        <is>
          <t>The one-page version, if you're not borrowing.</t>
        </is>
      </c>
    </row>
    <row r="15">
      <c r="B15" s="7" t="inlineStr">
        <is>
          <t>9. Lender Checklist</t>
        </is>
      </c>
      <c r="C15" s="8" t="inlineStr">
        <is>
          <t>What to bring to the bank, plus the SBA loan basics.</t>
        </is>
      </c>
    </row>
    <row r="17">
      <c r="B17" s="5" t="inlineStr">
        <is>
          <t>Color key</t>
        </is>
      </c>
      <c r="C17" s="6" t="n"/>
    </row>
    <row r="18">
      <c r="B18" s="9" t="inlineStr">
        <is>
          <t>Yellow</t>
        </is>
      </c>
      <c r="C18" s="8" t="inlineStr">
        <is>
          <t>An input. Type over it.</t>
        </is>
      </c>
    </row>
    <row r="19">
      <c r="B19" s="10" t="inlineStr">
        <is>
          <t>Teal</t>
        </is>
      </c>
      <c r="C19" s="8" t="inlineStr">
        <is>
          <t>A formula. Leave it alone and it keeps the plan in sync.</t>
        </is>
      </c>
    </row>
    <row r="21">
      <c r="B21" s="5" t="inlineStr">
        <is>
          <t>Where the reference numbers come from</t>
        </is>
      </c>
      <c r="C21" s="6" t="n"/>
    </row>
    <row r="22" ht="30" customHeight="1">
      <c r="B22" s="7" t="inlineStr">
        <is>
          <t>Instructor pay</t>
        </is>
      </c>
      <c r="C22" s="11" t="inlineStr">
        <is>
          <t>BLS: median $22.50/hr for self-enrichment teachers, the category dance teachers fall under (May 2025). data.bls.gov/timeseries/OEUN000000000000025302108</t>
        </is>
      </c>
    </row>
    <row r="23" ht="30" customHeight="1">
      <c r="B23" s="7" t="inlineStr">
        <is>
          <t>Dance floor</t>
        </is>
      </c>
      <c r="C23" s="11" t="inlineStr">
        <is>
          <t>Stagestep: marley plus a subfloor runs $8,000 to $22,500 for a 900 to 1,500 sq ft room, materials only. stagestep.com/stagestep-dance-floor-cost-guide</t>
        </is>
      </c>
    </row>
    <row r="24" ht="30" customHeight="1">
      <c r="B24" s="7" t="inlineStr">
        <is>
          <t>Plan formats and loans</t>
        </is>
      </c>
      <c r="C24" s="11" t="inlineStr">
        <is>
          <t>US Small Business Administration: traditional vs lean plans, 7(a), microloan, and 504 limits. sba.gov</t>
        </is>
      </c>
    </row>
    <row r="25" ht="30" customHeight="1">
      <c r="B25" s="7" t="inlineStr">
        <is>
          <t>Market</t>
        </is>
      </c>
      <c r="C25" s="11" t="inlineStr">
        <is>
          <t>IBISWorld: US dance studio revenue $5.0 billion across 14,622 businesses in 2025; no company holds more than 5%. ibisworld.com</t>
        </is>
      </c>
    </row>
    <row r="26" ht="30" customHeight="1">
      <c r="B26" s="7" t="inlineStr">
        <is>
          <t>Seasonality</t>
        </is>
      </c>
      <c r="C26" s="11" t="inlineStr">
        <is>
          <t>Jackrabbit 2024 Dance Studio Industry Benchmark: June, July, and August are peak enrollment months across 4,414 client studios.</t>
        </is>
      </c>
    </row>
    <row r="27" ht="30" customHeight="1">
      <c r="B27" s="7" t="inlineStr">
        <is>
          <t>Price ranges</t>
        </is>
      </c>
      <c r="C27" s="11" t="inlineStr">
        <is>
          <t>Tuition, registration, recital, and private-lesson ranges come from the Gymdesk guide to pricing dance programs.</t>
        </is>
      </c>
    </row>
    <row r="29">
      <c r="B29" s="5" t="inlineStr">
        <is>
          <t>About the example</t>
        </is>
      </c>
      <c r="C29" s="6" t="n"/>
    </row>
    <row r="30" ht="36" customHeight="1">
      <c r="B30" s="11" t="inlineStr">
        <is>
          <t>Pointe Taken Dance is a made-up two-room studio. Every example number is an input to replace, not a benchmark. The guide rounds some totals to the nearest hundred, so a cell here can differ from the article by a few dollars.</t>
        </is>
      </c>
    </row>
    <row r="32" ht="36" customHeight="1">
      <c r="B32" s="12" t="inlineStr">
        <is>
          <t>When the studio opens, Gymdesk runs the plan's assumptions as settings: seasonal enrollment periods, family accounts with automatic sibling discounts, and one-time recital and costume charges on the same account. gymdesk.com/software/dance</t>
        </is>
      </c>
    </row>
    <row r="34" ht="30" customHeight="1">
      <c r="B34" s="13" t="inlineStr">
        <is>
          <t>From the Gymdesk guide “How to Write a Dance Studio Business Plan (With a Worked Example).” Yellow cells are inputs (Pointe Taken Dance example numbers, made up for the guide). Teal cells calculate. gymdesk.com</t>
        </is>
      </c>
    </row>
  </sheetData>
  <mergeCells count="5">
    <mergeCell ref="B30:C30"/>
    <mergeCell ref="B2:C2"/>
    <mergeCell ref="B3:C3"/>
    <mergeCell ref="B34:C34"/>
    <mergeCell ref="B32:C32"/>
  </mergeCells>
  <pageMargins left="0.75" right="0.75" top="1" bottom="1" header="0.5" footer="0.5"/>
  <pageSetup orientation="landscape" fitToHeight="0" fitToWidth="1"/>
</worksheet>
</file>

<file path=xl/worksheets/sheet2.xml><?xml version="1.0" encoding="utf-8"?>
<worksheet xmlns="http://schemas.openxmlformats.org/spreadsheetml/2006/main">
  <sheetPr>
    <tabColor rgb="0008C9B5"/>
    <outlinePr summaryBelow="1" summaryRight="1"/>
    <pageSetUpPr fitToPage="1"/>
  </sheetPr>
  <dimension ref="B2:D58"/>
  <sheetViews>
    <sheetView showGridLines="0" workbookViewId="0">
      <pane xSplit="1" ySplit="6" topLeftCell="B7" activePane="bottomRight" state="frozen"/>
      <selection pane="topRight"/>
      <selection pane="bottomLeft"/>
      <selection pane="bottomRight" activeCell="A1" sqref="A1"/>
    </sheetView>
  </sheetViews>
  <sheetFormatPr baseColWidth="8" defaultRowHeight="15"/>
  <cols>
    <col width="3" customWidth="1" min="1" max="1"/>
    <col width="46" customWidth="1" min="2" max="2"/>
    <col width="14" customWidth="1" min="3" max="3"/>
    <col width="54" customWidth="1" min="4" max="4"/>
  </cols>
  <sheetData>
    <row r="2" ht="32" customHeight="1">
      <c r="B2" s="1" t="inlineStr">
        <is>
          <t>ASSUMPTIONS</t>
        </is>
      </c>
      <c r="C2" s="2" t="n"/>
      <c r="D2" s="2" t="n"/>
    </row>
    <row r="3" ht="34" customHeight="1">
      <c r="B3" s="3" t="inlineStr">
        <is>
          <t>Every number the plan runs on. Overwrite the yellow cells with your own; every other tab updates.</t>
        </is>
      </c>
      <c r="C3" s="2" t="n"/>
      <c r="D3" s="2" t="n"/>
    </row>
    <row r="4" ht="4" customHeight="1">
      <c r="B4" s="4" t="n"/>
      <c r="C4" s="4" t="n"/>
      <c r="D4" s="4" t="n"/>
    </row>
    <row r="6" ht="30" customHeight="1">
      <c r="B6" s="14" t="inlineStr">
        <is>
          <t>Input</t>
        </is>
      </c>
      <c r="C6" s="14" t="inlineStr">
        <is>
          <t>Value</t>
        </is>
      </c>
      <c r="D6" s="14" t="inlineStr">
        <is>
          <t>Note</t>
        </is>
      </c>
    </row>
    <row r="8">
      <c r="B8" s="5" t="inlineStr">
        <is>
          <t>Students and tuition</t>
        </is>
      </c>
      <c r="C8" s="6" t="n"/>
      <c r="D8" s="6" t="n"/>
    </row>
    <row r="9">
      <c r="B9" s="8" t="inlineStr">
        <is>
          <t>Average students enrolled during the season</t>
        </is>
      </c>
      <c r="C9" s="15" t="n">
        <v>120</v>
      </c>
      <c r="D9" s="12" t="inlineStr"/>
    </row>
    <row r="10">
      <c r="B10" s="8" t="inlineStr">
        <is>
          <t>Families those students come from</t>
        </is>
      </c>
      <c r="C10" s="15" t="n">
        <v>90</v>
      </c>
      <c r="D10" s="12" t="inlineStr"/>
    </row>
    <row r="11">
      <c r="B11" s="8" t="inlineStr">
        <is>
          <t>Average tuition per student, per month</t>
        </is>
      </c>
      <c r="C11" s="16" t="n">
        <v>100</v>
      </c>
      <c r="D11" s="12" t="inlineStr">
        <is>
          <t>Typical range: $50 to $150+ a month for one class a week</t>
        </is>
      </c>
    </row>
    <row r="12">
      <c r="B12" s="8" t="inlineStr">
        <is>
          <t>Tuition months per year</t>
        </is>
      </c>
      <c r="C12" s="15" t="n">
        <v>10</v>
      </c>
      <c r="D12" s="12" t="inlineStr">
        <is>
          <t>September through June</t>
        </is>
      </c>
    </row>
    <row r="13">
      <c r="B13" s="8" t="inlineStr">
        <is>
          <t>Dancers who get a sibling discount</t>
        </is>
      </c>
      <c r="C13" s="15" t="n">
        <v>30</v>
      </c>
      <c r="D13" s="12" t="inlineStr">
        <is>
          <t>Second or third dancer in the same family</t>
        </is>
      </c>
    </row>
    <row r="14">
      <c r="B14" s="8" t="inlineStr">
        <is>
          <t>Sibling discount</t>
        </is>
      </c>
      <c r="C14" s="17" t="n">
        <v>0.1</v>
      </c>
      <c r="D14" s="12" t="inlineStr"/>
    </row>
    <row r="16">
      <c r="B16" s="5" t="inlineStr">
        <is>
          <t>Classes and instructors</t>
        </is>
      </c>
      <c r="C16" s="6" t="n"/>
      <c r="D16" s="6" t="n"/>
    </row>
    <row r="17">
      <c r="B17" s="8" t="inlineStr">
        <is>
          <t>Class hours per student, per week</t>
        </is>
      </c>
      <c r="C17" s="18" t="n">
        <v>1.5</v>
      </c>
      <c r="D17" s="12" t="inlineStr"/>
    </row>
    <row r="18">
      <c r="B18" s="8" t="inlineStr">
        <is>
          <t>Average class size</t>
        </is>
      </c>
      <c r="C18" s="15" t="n">
        <v>10</v>
      </c>
      <c r="D18" s="12" t="inlineStr"/>
    </row>
    <row r="19">
      <c r="B19" s="8" t="inlineStr">
        <is>
          <t>Instructor pay per class hour</t>
        </is>
      </c>
      <c r="C19" s="16" t="n">
        <v>30</v>
      </c>
      <c r="D19" s="12" t="inlineStr">
        <is>
          <t>BLS median for self-enrichment teachers: $22.50/hr (May 2025)</t>
        </is>
      </c>
    </row>
    <row r="20">
      <c r="B20" s="8" t="inlineStr">
        <is>
          <t>Class hours the owner teaches each week</t>
        </is>
      </c>
      <c r="C20" s="15" t="n">
        <v>10</v>
      </c>
      <c r="D20" s="12" t="inlineStr"/>
    </row>
    <row r="21">
      <c r="B21" s="8" t="inlineStr">
        <is>
          <t>Teaching weeks in the season</t>
        </is>
      </c>
      <c r="C21" s="15" t="n">
        <v>40</v>
      </c>
      <c r="D21" s="12" t="inlineStr"/>
    </row>
    <row r="22">
      <c r="B22" s="8" t="inlineStr">
        <is>
          <t>Weeks per month (for monthly math)</t>
        </is>
      </c>
      <c r="C22" s="18">
        <f>52/12</f>
        <v/>
      </c>
      <c r="D22" s="12" t="inlineStr">
        <is>
          <t>52 weeks / 12 months</t>
        </is>
      </c>
    </row>
    <row r="23">
      <c r="B23" s="8" t="inlineStr">
        <is>
          <t>Employer payroll taxes on instructor pay</t>
        </is>
      </c>
      <c r="C23" s="17" t="n">
        <v>0.1</v>
      </c>
      <c r="D23" s="12" t="inlineStr">
        <is>
          <t>Set to 0% if instructors are contractors (ask your accountant)</t>
        </is>
      </c>
    </row>
    <row r="25">
      <c r="B25" s="5" t="inlineStr">
        <is>
          <t>Other revenue</t>
        </is>
      </c>
      <c r="C25" s="6" t="n"/>
      <c r="D25" s="6" t="n"/>
    </row>
    <row r="26">
      <c r="B26" s="8" t="inlineStr">
        <is>
          <t>Registration fee, per family</t>
        </is>
      </c>
      <c r="C26" s="16" t="n">
        <v>50</v>
      </c>
      <c r="D26" s="12" t="inlineStr">
        <is>
          <t>Typical range: $25 to $100+</t>
        </is>
      </c>
    </row>
    <row r="27">
      <c r="B27" s="8" t="inlineStr">
        <is>
          <t>Recital fee, per dancer</t>
        </is>
      </c>
      <c r="C27" s="16" t="n">
        <v>75</v>
      </c>
      <c r="D27" s="12" t="inlineStr">
        <is>
          <t>Typical: $50+ (excluding costumes)</t>
        </is>
      </c>
    </row>
    <row r="28">
      <c r="B28" s="8" t="inlineStr">
        <is>
          <t>Dancers in the recital</t>
        </is>
      </c>
      <c r="C28" s="15" t="n">
        <v>100</v>
      </c>
      <c r="D28" s="12" t="inlineStr"/>
    </row>
    <row r="29">
      <c r="B29" s="8" t="inlineStr">
        <is>
          <t>Costumes ordered</t>
        </is>
      </c>
      <c r="C29" s="15" t="n">
        <v>150</v>
      </c>
      <c r="D29" s="12" t="inlineStr"/>
    </row>
    <row r="30">
      <c r="B30" s="8" t="inlineStr">
        <is>
          <t>Price you charge per costume</t>
        </is>
      </c>
      <c r="C30" s="16" t="n">
        <v>100</v>
      </c>
      <c r="D30" s="12" t="inlineStr">
        <is>
          <t>Collected as deposits in winter</t>
        </is>
      </c>
    </row>
    <row r="31">
      <c r="B31" s="8" t="inlineStr">
        <is>
          <t>Your margin per costume</t>
        </is>
      </c>
      <c r="C31" s="16" t="n">
        <v>20</v>
      </c>
      <c r="D31" s="12" t="inlineStr">
        <is>
          <t>The rest goes to the costume company</t>
        </is>
      </c>
    </row>
    <row r="32">
      <c r="B32" s="8" t="inlineStr">
        <is>
          <t>Private lesson hours per week</t>
        </is>
      </c>
      <c r="C32" s="15" t="n">
        <v>6</v>
      </c>
      <c r="D32" s="12" t="inlineStr"/>
    </row>
    <row r="33">
      <c r="B33" s="8" t="inlineStr">
        <is>
          <t>Studio's share per private hour</t>
        </is>
      </c>
      <c r="C33" s="16" t="n">
        <v>20</v>
      </c>
      <c r="D33" s="12" t="inlineStr">
        <is>
          <t>Most of the private fee goes to the instructor</t>
        </is>
      </c>
    </row>
    <row r="34">
      <c r="B34" s="8" t="inlineStr">
        <is>
          <t>Run a summer camp? (1 = yes, 0 = no)</t>
        </is>
      </c>
      <c r="C34" s="15" t="n">
        <v>1</v>
      </c>
      <c r="D34" s="12" t="inlineStr">
        <is>
          <t>Flip to 0 to see July without camp</t>
        </is>
      </c>
    </row>
    <row r="35">
      <c r="B35" s="8" t="inlineStr">
        <is>
          <t>One-week camp sessions</t>
        </is>
      </c>
      <c r="C35" s="15" t="n">
        <v>3</v>
      </c>
      <c r="D35" s="12" t="inlineStr"/>
    </row>
    <row r="36">
      <c r="B36" s="8" t="inlineStr">
        <is>
          <t>Campers per session</t>
        </is>
      </c>
      <c r="C36" s="15" t="n">
        <v>25</v>
      </c>
      <c r="D36" s="12" t="inlineStr"/>
    </row>
    <row r="37">
      <c r="B37" s="8" t="inlineStr">
        <is>
          <t>Price per camper, per week</t>
        </is>
      </c>
      <c r="C37" s="16" t="n">
        <v>200</v>
      </c>
      <c r="D37" s="12" t="inlineStr"/>
    </row>
    <row r="38">
      <c r="B38" s="8" t="inlineStr">
        <is>
          <t>Studio rental income, per year</t>
        </is>
      </c>
      <c r="C38" s="16" t="n">
        <v>4000</v>
      </c>
      <c r="D38" s="12" t="inlineStr">
        <is>
          <t>Parties, outside classes</t>
        </is>
      </c>
    </row>
    <row r="40">
      <c r="B40" s="5" t="inlineStr">
        <is>
          <t>Variable costs</t>
        </is>
      </c>
      <c r="C40" s="6" t="n"/>
      <c r="D40" s="6" t="n"/>
    </row>
    <row r="41">
      <c r="B41" s="8" t="inlineStr">
        <is>
          <t>Camp staff, per year</t>
        </is>
      </c>
      <c r="C41" s="16" t="n">
        <v>3000</v>
      </c>
      <c r="D41" s="12" t="inlineStr"/>
    </row>
    <row r="42">
      <c r="B42" s="8" t="inlineStr">
        <is>
          <t>Recital venue and production</t>
        </is>
      </c>
      <c r="C42" s="16" t="n">
        <v>6000</v>
      </c>
      <c r="D42" s="12" t="inlineStr"/>
    </row>
    <row r="43">
      <c r="B43" s="8" t="inlineStr">
        <is>
          <t>Card processing rate</t>
        </is>
      </c>
      <c r="C43" s="17" t="n">
        <v>0.03</v>
      </c>
      <c r="D43" s="12" t="inlineStr"/>
    </row>
    <row r="45">
      <c r="B45" s="5" t="inlineStr">
        <is>
          <t>Fixed monthly costs</t>
        </is>
      </c>
      <c r="C45" s="6" t="n"/>
      <c r="D45" s="6" t="n"/>
    </row>
    <row r="46">
      <c r="B46" s="8" t="inlineStr">
        <is>
          <t>Rent</t>
        </is>
      </c>
      <c r="C46" s="16" t="n">
        <v>4000</v>
      </c>
      <c r="D46" s="12" t="inlineStr"/>
    </row>
    <row r="47">
      <c r="B47" s="8" t="inlineStr">
        <is>
          <t>Utilities</t>
        </is>
      </c>
      <c r="C47" s="16" t="n">
        <v>600</v>
      </c>
      <c r="D47" s="12" t="inlineStr"/>
    </row>
    <row r="48">
      <c r="B48" s="8" t="inlineStr">
        <is>
          <t>Insurance</t>
        </is>
      </c>
      <c r="C48" s="16" t="n">
        <v>250</v>
      </c>
      <c r="D48" s="12" t="inlineStr"/>
    </row>
    <row r="49">
      <c r="B49" s="8" t="inlineStr">
        <is>
          <t>Software, website, music licensing, phone</t>
        </is>
      </c>
      <c r="C49" s="16" t="n">
        <v>400</v>
      </c>
      <c r="D49" s="12" t="inlineStr"/>
    </row>
    <row r="50">
      <c r="B50" s="8" t="inlineStr">
        <is>
          <t>Marketing</t>
        </is>
      </c>
      <c r="C50" s="16" t="n">
        <v>500</v>
      </c>
      <c r="D50" s="12" t="inlineStr"/>
    </row>
    <row r="51">
      <c r="B51" s="8" t="inlineStr">
        <is>
          <t>Cleaning and maintenance</t>
        </is>
      </c>
      <c r="C51" s="16" t="n">
        <v>300</v>
      </c>
      <c r="D51" s="12" t="inlineStr"/>
    </row>
    <row r="52">
      <c r="B52" s="8" t="inlineStr">
        <is>
          <t>Bookkeeping</t>
        </is>
      </c>
      <c r="C52" s="16" t="n">
        <v>200</v>
      </c>
      <c r="D52" s="12" t="inlineStr"/>
    </row>
    <row r="54">
      <c r="B54" s="5" t="inlineStr">
        <is>
          <t>Your pay</t>
        </is>
      </c>
      <c r="C54" s="6" t="n"/>
      <c r="D54" s="6" t="n"/>
    </row>
    <row r="55">
      <c r="B55" s="8" t="inlineStr">
        <is>
          <t>Owner salary you want, per month</t>
        </is>
      </c>
      <c r="C55" s="16" t="n">
        <v>4000</v>
      </c>
      <c r="D55" s="12" t="inlineStr">
        <is>
          <t>Used on the Break-Even tab</t>
        </is>
      </c>
    </row>
    <row r="56">
      <c r="B56" s="7" t="inlineStr">
        <is>
          <t>Total fixed costs, per month</t>
        </is>
      </c>
      <c r="C56" s="19">
        <f>SUM(C46:C52)</f>
        <v/>
      </c>
    </row>
    <row r="58" ht="30" customHeight="1">
      <c r="B58" s="13" t="inlineStr">
        <is>
          <t>From the Gymdesk guide “How to Write a Dance Studio Business Plan (With a Worked Example).” Yellow cells are inputs (Pointe Taken Dance example numbers, made up for the guide). Teal cells calculate. gymdesk.com</t>
        </is>
      </c>
    </row>
  </sheetData>
  <mergeCells count="3">
    <mergeCell ref="B58:D58"/>
    <mergeCell ref="B3:D3"/>
    <mergeCell ref="B2:D2"/>
  </mergeCells>
  <dataValidations count="1">
    <dataValidation sqref="C34" showDropDown="0" showInputMessage="0" showErrorMessage="1" allowBlank="0" errorTitle="0 or 1" error="Enter 1 to run a camp, 0 for none." type="whole" operator="between">
      <formula1>0</formula1>
      <formula2>1</formula2>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tabColor rgb="0008C9B5"/>
    <outlinePr summaryBelow="1" summaryRight="1"/>
    <pageSetUpPr fitToPage="1"/>
  </sheetPr>
  <dimension ref="B2:E20"/>
  <sheetViews>
    <sheetView showGridLines="0" workbookViewId="0">
      <pane xSplit="1" ySplit="6" topLeftCell="B7" activePane="bottomRight" state="frozen"/>
      <selection pane="topRight"/>
      <selection pane="bottomLeft"/>
      <selection pane="bottomRight" activeCell="A1" sqref="A1"/>
    </sheetView>
  </sheetViews>
  <sheetFormatPr baseColWidth="8" defaultRowHeight="15"/>
  <cols>
    <col width="3" customWidth="1" min="1" max="1"/>
    <col width="40" customWidth="1" min="2" max="2"/>
    <col width="15" customWidth="1" min="3" max="3"/>
    <col width="15" customWidth="1" min="4" max="4"/>
    <col width="50" customWidth="1" min="5" max="5"/>
  </cols>
  <sheetData>
    <row r="2" ht="32" customHeight="1">
      <c r="B2" s="1" t="inlineStr">
        <is>
          <t>STARTUP COSTS</t>
        </is>
      </c>
      <c r="C2" s="2" t="n"/>
      <c r="D2" s="2" t="n"/>
      <c r="E2" s="2" t="n"/>
    </row>
    <row r="3" ht="34" customHeight="1">
      <c r="B3" s="3" t="inlineStr">
        <is>
          <t>What it takes to open the doors. Replace the examples with your own quotes.</t>
        </is>
      </c>
      <c r="C3" s="2" t="n"/>
      <c r="D3" s="2" t="n"/>
      <c r="E3" s="2" t="n"/>
    </row>
    <row r="4" ht="4" customHeight="1">
      <c r="B4" s="4" t="n"/>
      <c r="C4" s="4" t="n"/>
      <c r="D4" s="4" t="n"/>
      <c r="E4" s="4" t="n"/>
    </row>
    <row r="6" ht="30" customHeight="1">
      <c r="B6" s="14" t="inlineStr">
        <is>
          <t>Item</t>
        </is>
      </c>
      <c r="C6" s="14" t="inlineStr">
        <is>
          <t>Example cost</t>
        </is>
      </c>
      <c r="D6" s="14" t="inlineStr">
        <is>
          <t>Your number</t>
        </is>
      </c>
      <c r="E6" s="14" t="inlineStr">
        <is>
          <t>Note</t>
        </is>
      </c>
    </row>
    <row r="7">
      <c r="B7" s="8" t="inlineStr">
        <is>
          <t>Lease deposit and first month</t>
        </is>
      </c>
      <c r="C7" s="16" t="n">
        <v>8000</v>
      </c>
      <c r="D7" s="16" t="n"/>
      <c r="E7" s="12" t="inlineStr">
        <is>
          <t>Rent of $4,000/month</t>
        </is>
      </c>
    </row>
    <row r="8">
      <c r="B8" s="8" t="inlineStr">
        <is>
          <t>Build-out</t>
        </is>
      </c>
      <c r="C8" s="16" t="n">
        <v>20000</v>
      </c>
      <c r="D8" s="16" t="n"/>
      <c r="E8" s="12" t="inlineStr">
        <is>
          <t>Walls, lobby, paint, lighting</t>
        </is>
      </c>
    </row>
    <row r="9">
      <c r="B9" s="8" t="inlineStr">
        <is>
          <t>Sprung subfloor and marley, two rooms</t>
        </is>
      </c>
      <c r="C9" s="16" t="n">
        <v>30000</v>
      </c>
      <c r="D9" s="16" t="n"/>
      <c r="E9" s="12" t="inlineStr">
        <is>
          <t>Stagestep: $8,000-$22,500 per mid-size room, materials only</t>
        </is>
      </c>
    </row>
    <row r="10">
      <c r="B10" s="8" t="inlineStr">
        <is>
          <t>Mirrors and barres</t>
        </is>
      </c>
      <c r="C10" s="16" t="n">
        <v>6000</v>
      </c>
      <c r="D10" s="16" t="n"/>
      <c r="E10" s="12" t="inlineStr"/>
    </row>
    <row r="11">
      <c r="B11" s="8" t="inlineStr">
        <is>
          <t>Sound systems</t>
        </is>
      </c>
      <c r="C11" s="16" t="n">
        <v>2000</v>
      </c>
      <c r="D11" s="16" t="n"/>
      <c r="E11" s="12" t="inlineStr"/>
    </row>
    <row r="12">
      <c r="B12" s="8" t="inlineStr">
        <is>
          <t>Signage</t>
        </is>
      </c>
      <c r="C12" s="16" t="n">
        <v>3000</v>
      </c>
      <c r="D12" s="16" t="n"/>
      <c r="E12" s="12" t="inlineStr"/>
    </row>
    <row r="13">
      <c r="B13" s="8" t="inlineStr">
        <is>
          <t>Lobby furniture and cubbies</t>
        </is>
      </c>
      <c r="C13" s="16" t="n">
        <v>2500</v>
      </c>
      <c r="D13" s="16" t="n"/>
      <c r="E13" s="12" t="inlineStr"/>
    </row>
    <row r="14">
      <c r="B14" s="8" t="inlineStr">
        <is>
          <t>Legal, LLC, accounting setup</t>
        </is>
      </c>
      <c r="C14" s="16" t="n">
        <v>1500</v>
      </c>
      <c r="D14" s="16" t="n"/>
      <c r="E14" s="12" t="inlineStr"/>
    </row>
    <row r="15">
      <c r="B15" s="8" t="inlineStr">
        <is>
          <t>Opening marketing</t>
        </is>
      </c>
      <c r="C15" s="16" t="n">
        <v>4000</v>
      </c>
      <c r="D15" s="16" t="n"/>
      <c r="E15" s="12" t="inlineStr"/>
    </row>
    <row r="16">
      <c r="B16" s="8" t="inlineStr">
        <is>
          <t>Cash reserve (months of fixed costs)</t>
        </is>
      </c>
      <c r="C16" s="20">
        <f>Assumptions!$C$56*E16</f>
        <v/>
      </c>
      <c r="D16" s="16" t="n"/>
      <c r="E16" s="15" t="n">
        <v>3</v>
      </c>
    </row>
    <row r="17">
      <c r="B17" s="7" t="inlineStr">
        <is>
          <t>Total</t>
        </is>
      </c>
      <c r="C17" s="19">
        <f>SUM(C7:C16)</f>
        <v/>
      </c>
      <c r="D17" s="19">
        <f>IF(COUNT(D7:D16)=0,"",SUM(D7:D16))</f>
        <v/>
      </c>
    </row>
    <row r="18">
      <c r="B18" s="12" t="inlineStr">
        <is>
          <t>Cash reserve months: change the yellow number in column E.</t>
        </is>
      </c>
    </row>
    <row r="20" ht="30" customHeight="1">
      <c r="B20" s="13" t="inlineStr">
        <is>
          <t>From the Gymdesk guide “How to Write a Dance Studio Business Plan (With a Worked Example).” Yellow cells are inputs (Pointe Taken Dance example numbers, made up for the guide). Teal cells calculate. gymdesk.com</t>
        </is>
      </c>
    </row>
  </sheetData>
  <mergeCells count="3">
    <mergeCell ref="B3:E3"/>
    <mergeCell ref="B2:E2"/>
    <mergeCell ref="B20:E20"/>
  </mergeCells>
  <pageMargins left="0.75" right="0.75" top="1" bottom="1" header="0.5" footer="0.5"/>
  <pageSetup orientation="landscape" fitToHeight="0" fitToWidth="1"/>
</worksheet>
</file>

<file path=xl/worksheets/sheet4.xml><?xml version="1.0" encoding="utf-8"?>
<worksheet xmlns="http://schemas.openxmlformats.org/spreadsheetml/2006/main">
  <sheetPr>
    <tabColor rgb="0008C9B5"/>
    <outlinePr summaryBelow="1" summaryRight="1"/>
    <pageSetUpPr fitToPage="1"/>
  </sheetPr>
  <dimension ref="B2:E17"/>
  <sheetViews>
    <sheetView showGridLines="0" workbookViewId="0">
      <pane xSplit="1" ySplit="6" topLeftCell="B7" activePane="bottomRight" state="frozen"/>
      <selection pane="topRight"/>
      <selection pane="bottomLeft"/>
      <selection pane="bottomRight" activeCell="A1" sqref="A1"/>
    </sheetView>
  </sheetViews>
  <sheetFormatPr baseColWidth="8" defaultRowHeight="15"/>
  <cols>
    <col width="3" customWidth="1" min="1" max="1"/>
    <col width="22" customWidth="1" min="2" max="2"/>
    <col width="52" customWidth="1" min="3" max="3"/>
    <col width="20" customWidth="1" min="4" max="4"/>
    <col width="16" customWidth="1" min="5" max="5"/>
  </cols>
  <sheetData>
    <row r="2" ht="32" customHeight="1">
      <c r="B2" s="1" t="inlineStr">
        <is>
          <t>REVENUE BUILD</t>
        </is>
      </c>
      <c r="C2" s="2" t="n"/>
      <c r="D2" s="2" t="n"/>
      <c r="E2" s="2" t="n"/>
    </row>
    <row r="3" ht="34" customHeight="1">
      <c r="B3" s="3" t="inlineStr">
        <is>
          <t>Year one, built from the Assumptions tab. Tuition is about three-quarters of it; six other lines make up the rest.</t>
        </is>
      </c>
      <c r="C3" s="2" t="n"/>
      <c r="D3" s="2" t="n"/>
      <c r="E3" s="2" t="n"/>
    </row>
    <row r="4" ht="4" customHeight="1">
      <c r="B4" s="4" t="n"/>
      <c r="C4" s="4" t="n"/>
      <c r="D4" s="4" t="n"/>
      <c r="E4" s="4" t="n"/>
    </row>
    <row r="6" ht="30" customHeight="1">
      <c r="B6" s="14" t="inlineStr">
        <is>
          <t>Revenue line</t>
        </is>
      </c>
      <c r="C6" s="14" t="inlineStr">
        <is>
          <t>How it's priced</t>
        </is>
      </c>
      <c r="D6" s="14" t="inlineStr">
        <is>
          <t>When it arrives</t>
        </is>
      </c>
      <c r="E6" s="14" t="inlineStr">
        <is>
          <t>Year one</t>
        </is>
      </c>
    </row>
    <row r="7">
      <c r="B7" s="8" t="inlineStr">
        <is>
          <t>Tuition</t>
        </is>
      </c>
      <c r="C7" s="11" t="inlineStr">
        <is>
          <t>Students x tuition x tuition months, minus sibling discounts</t>
        </is>
      </c>
      <c r="D7" s="11" t="inlineStr">
        <is>
          <t>September-June</t>
        </is>
      </c>
      <c r="E7" s="20">
        <f>Assumptions!$C$9*Assumptions!$C$11*Assumptions!$C$12-Assumptions!$C$13*Assumptions!$C$11*Assumptions!$C$14*Assumptions!$C$12</f>
        <v/>
      </c>
    </row>
    <row r="8">
      <c r="B8" s="8" t="inlineStr">
        <is>
          <t>Registration fees</t>
        </is>
      </c>
      <c r="C8" s="11" t="inlineStr">
        <is>
          <t>Fee per family x families</t>
        </is>
      </c>
      <c r="D8" s="11" t="inlineStr">
        <is>
          <t>August</t>
        </is>
      </c>
      <c r="E8" s="20">
        <f>Assumptions!$C$26*Assumptions!$C$10</f>
        <v/>
      </c>
    </row>
    <row r="9">
      <c r="B9" s="8" t="inlineStr">
        <is>
          <t>Recital fees</t>
        </is>
      </c>
      <c r="C9" s="11" t="inlineStr">
        <is>
          <t>Fee per dancer x recital dancers</t>
        </is>
      </c>
      <c r="D9" s="11" t="inlineStr">
        <is>
          <t>Spring</t>
        </is>
      </c>
      <c r="E9" s="20">
        <f>Assumptions!$C$27*Assumptions!$C$28</f>
        <v/>
      </c>
    </row>
    <row r="10">
      <c r="B10" s="8" t="inlineStr">
        <is>
          <t>Costume markup</t>
        </is>
      </c>
      <c r="C10" s="11" t="inlineStr">
        <is>
          <t>Margin per costume x costumes</t>
        </is>
      </c>
      <c r="D10" s="11" t="inlineStr">
        <is>
          <t>Deposits in winter</t>
        </is>
      </c>
      <c r="E10" s="20">
        <f>Assumptions!$C$31*Assumptions!$C$29</f>
        <v/>
      </c>
    </row>
    <row r="11">
      <c r="B11" s="8" t="inlineStr">
        <is>
          <t>Private lessons</t>
        </is>
      </c>
      <c r="C11" s="11" t="inlineStr">
        <is>
          <t>Studio's share x private hours a week x season weeks</t>
        </is>
      </c>
      <c r="D11" s="11" t="inlineStr">
        <is>
          <t>During the season</t>
        </is>
      </c>
      <c r="E11" s="20">
        <f>Assumptions!$C$33*Assumptions!$C$32*Assumptions!$C$21</f>
        <v/>
      </c>
    </row>
    <row r="12">
      <c r="B12" s="8" t="inlineStr">
        <is>
          <t>Summer camp</t>
        </is>
      </c>
      <c r="C12" s="11" t="inlineStr">
        <is>
          <t>Sessions x campers x price (0 if no camp)</t>
        </is>
      </c>
      <c r="D12" s="11" t="inlineStr">
        <is>
          <t>July</t>
        </is>
      </c>
      <c r="E12" s="20">
        <f>Assumptions!$C$34*Assumptions!$C$35*Assumptions!$C$36*Assumptions!$C$37</f>
        <v/>
      </c>
    </row>
    <row r="13">
      <c r="B13" s="8" t="inlineStr">
        <is>
          <t>Studio rentals</t>
        </is>
      </c>
      <c r="C13" s="11" t="inlineStr">
        <is>
          <t>Parties and outside classes</t>
        </is>
      </c>
      <c r="D13" s="11" t="inlineStr">
        <is>
          <t>Year-round</t>
        </is>
      </c>
      <c r="E13" s="20">
        <f>Assumptions!$C$38</f>
        <v/>
      </c>
    </row>
    <row r="14">
      <c r="B14" s="7" t="inlineStr">
        <is>
          <t>Total</t>
        </is>
      </c>
      <c r="E14" s="19">
        <f>SUM(E7:E13)</f>
        <v/>
      </c>
    </row>
    <row r="15">
      <c r="B15" s="21" t="inlineStr">
        <is>
          <t>Tuition share of revenue</t>
        </is>
      </c>
      <c r="E15" s="22">
        <f>IF(Revenue!$E$14=0,0,Revenue!$E$7/Revenue!$E$14)</f>
        <v/>
      </c>
    </row>
    <row r="17" ht="30" customHeight="1">
      <c r="B17" s="13" t="inlineStr">
        <is>
          <t>From the Gymdesk guide “How to Write a Dance Studio Business Plan (With a Worked Example).” Yellow cells are inputs (Pointe Taken Dance example numbers, made up for the guide). Teal cells calculate. gymdesk.com</t>
        </is>
      </c>
    </row>
  </sheetData>
  <mergeCells count="3">
    <mergeCell ref="B17:E17"/>
    <mergeCell ref="B3:E3"/>
    <mergeCell ref="B2:E2"/>
  </mergeCells>
  <pageMargins left="0.75" right="0.75" top="1" bottom="1" header="0.5" footer="0.5"/>
  <pageSetup orientation="landscape" fitToHeight="0" fitToWidth="1"/>
</worksheet>
</file>

<file path=xl/worksheets/sheet5.xml><?xml version="1.0" encoding="utf-8"?>
<worksheet xmlns="http://schemas.openxmlformats.org/spreadsheetml/2006/main">
  <sheetPr>
    <tabColor rgb="0008C9B5"/>
    <outlinePr summaryBelow="1" summaryRight="1"/>
    <pageSetUpPr fitToPage="1"/>
  </sheetPr>
  <dimension ref="B2:D21"/>
  <sheetViews>
    <sheetView showGridLines="0" workbookViewId="0">
      <pane xSplit="1" ySplit="6" topLeftCell="B7" activePane="bottomRight" state="frozen"/>
      <selection pane="topRight"/>
      <selection pane="bottomLeft"/>
      <selection pane="bottomRight" activeCell="A1" sqref="A1"/>
    </sheetView>
  </sheetViews>
  <sheetFormatPr baseColWidth="8" defaultRowHeight="15"/>
  <cols>
    <col width="3" customWidth="1" min="1" max="1"/>
    <col width="34" customWidth="1" min="2" max="2"/>
    <col width="56" customWidth="1" min="3" max="3"/>
    <col width="16" customWidth="1" min="4" max="4"/>
  </cols>
  <sheetData>
    <row r="2" ht="32" customHeight="1">
      <c r="B2" s="1" t="inlineStr">
        <is>
          <t>OPERATING COSTS AND YEAR-ONE PROFIT</t>
        </is>
      </c>
      <c r="C2" s="2" t="n"/>
      <c r="D2" s="2" t="n"/>
    </row>
    <row r="3" ht="34" customHeight="1">
      <c r="B3" s="3" t="inlineStr">
        <is>
          <t>What it costs to run for a year, and what's left for the owner.</t>
        </is>
      </c>
      <c r="C3" s="2" t="n"/>
      <c r="D3" s="2" t="n"/>
    </row>
    <row r="4" ht="4" customHeight="1">
      <c r="B4" s="4" t="n"/>
      <c r="C4" s="4" t="n"/>
      <c r="D4" s="4" t="n"/>
    </row>
    <row r="6" ht="30" customHeight="1">
      <c r="B6" s="14" t="inlineStr">
        <is>
          <t>Cost</t>
        </is>
      </c>
      <c r="C6" s="14" t="inlineStr">
        <is>
          <t>How it's figured</t>
        </is>
      </c>
      <c r="D6" s="14" t="inlineStr">
        <is>
          <t>Year one</t>
        </is>
      </c>
    </row>
    <row r="7">
      <c r="B7" s="8" t="inlineStr">
        <is>
          <t>Fixed costs</t>
        </is>
      </c>
      <c r="C7" s="11" t="inlineStr">
        <is>
          <t>Monthly fixed costs x 12</t>
        </is>
      </c>
      <c r="D7" s="20">
        <f>Assumptions!$C$56*12</f>
        <v/>
      </c>
    </row>
    <row r="8">
      <c r="B8" s="8" t="inlineStr">
        <is>
          <t>Hired class hours per week</t>
        </is>
      </c>
      <c r="C8" s="11" t="inlineStr">
        <is>
          <t>Class hours needed minus the owner's (not a cost; feeds payroll)</t>
        </is>
      </c>
      <c r="D8" s="23">
        <f>MAX(0,Assumptions!$C$9*Assumptions!$C$17/Assumptions!$C$18-Assumptions!$C$20)</f>
        <v/>
      </c>
    </row>
    <row r="9">
      <c r="B9" s="8" t="inlineStr">
        <is>
          <t>Instructor payroll</t>
        </is>
      </c>
      <c r="C9" s="11" t="inlineStr">
        <is>
          <t>Hired hours x rate x season weeks, plus payroll taxes</t>
        </is>
      </c>
      <c r="D9" s="20">
        <f>'Costs &amp; Profit'!$D$8*Assumptions!$C$19*Assumptions!$C$21*(1+Assumptions!$C$23)</f>
        <v/>
      </c>
    </row>
    <row r="10">
      <c r="B10" s="8" t="inlineStr">
        <is>
          <t>Camp staff</t>
        </is>
      </c>
      <c r="C10" s="11" t="inlineStr">
        <is>
          <t>From Assumptions (0 if no camp)</t>
        </is>
      </c>
      <c r="D10" s="20">
        <f>Assumptions!$C$34*Assumptions!$C$41</f>
        <v/>
      </c>
    </row>
    <row r="11">
      <c r="B11" s="8" t="inlineStr">
        <is>
          <t>Recital venue and production</t>
        </is>
      </c>
      <c r="C11" s="11" t="inlineStr">
        <is>
          <t>From Assumptions</t>
        </is>
      </c>
      <c r="D11" s="20">
        <f>Assumptions!$C$42</f>
        <v/>
      </c>
    </row>
    <row r="12">
      <c r="B12" s="8" t="inlineStr">
        <is>
          <t>Card processing</t>
        </is>
      </c>
      <c r="C12" s="11" t="inlineStr">
        <is>
          <t>Rate x total revenue</t>
        </is>
      </c>
      <c r="D12" s="20">
        <f>Assumptions!$C$43*Revenue!$E$14</f>
        <v/>
      </c>
    </row>
    <row r="13">
      <c r="B13" s="7" t="inlineStr">
        <is>
          <t>Total costs</t>
        </is>
      </c>
      <c r="D13" s="19">
        <f>D7+D9+D10+D11+D12</f>
        <v/>
      </c>
    </row>
    <row r="15">
      <c r="B15" s="7" t="inlineStr">
        <is>
          <t>Total revenue</t>
        </is>
      </c>
      <c r="D15" s="24">
        <f>Revenue!$E$14</f>
        <v/>
      </c>
    </row>
    <row r="16">
      <c r="B16" s="7" t="inlineStr">
        <is>
          <t>Year-one profit (before loan payments and income tax)</t>
        </is>
      </c>
      <c r="D16" s="19">
        <f>Revenue!$E$14-'Costs &amp; Profit'!$D$13</f>
        <v/>
      </c>
    </row>
    <row r="17">
      <c r="B17" s="21" t="inlineStr">
        <is>
          <t>Profit per month, averaged</t>
        </is>
      </c>
      <c r="D17" s="20">
        <f>'Costs &amp; Profit'!$D$16/12</f>
        <v/>
      </c>
    </row>
    <row r="19" ht="42" customHeight="1">
      <c r="B19" s="12" t="inlineStr">
        <is>
          <t>If the owner takes no salary, the profit is the owner's pay. Payroll taxes assume W-2 instructors; set them to 0% on Assumptions if you pay contractors, and ask your accountant which one your instructors really are.</t>
        </is>
      </c>
    </row>
    <row r="21" ht="30" customHeight="1">
      <c r="B21" s="13" t="inlineStr">
        <is>
          <t>From the Gymdesk guide “How to Write a Dance Studio Business Plan (With a Worked Example).” Yellow cells are inputs (Pointe Taken Dance example numbers, made up for the guide). Teal cells calculate. gymdesk.com</t>
        </is>
      </c>
    </row>
  </sheetData>
  <mergeCells count="4">
    <mergeCell ref="B21:D21"/>
    <mergeCell ref="B3:D3"/>
    <mergeCell ref="B19:D19"/>
    <mergeCell ref="B2:D2"/>
  </mergeCells>
  <pageMargins left="0.75" right="0.75" top="1" bottom="1" header="0.5" footer="0.5"/>
  <pageSetup orientation="landscape" fitToHeight="0" fitToWidth="1"/>
</worksheet>
</file>

<file path=xl/worksheets/sheet6.xml><?xml version="1.0" encoding="utf-8"?>
<worksheet xmlns="http://schemas.openxmlformats.org/spreadsheetml/2006/main">
  <sheetPr>
    <tabColor rgb="0008C9B5"/>
    <outlinePr summaryBelow="1" summaryRight="1"/>
    <pageSetUpPr fitToPage="1"/>
  </sheetPr>
  <dimension ref="B2:O40"/>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3" customWidth="1" min="1" max="1"/>
    <col width="34" customWidth="1" min="2" max="2"/>
    <col width="10.5" customWidth="1" min="3" max="3"/>
    <col width="10.5" customWidth="1" min="4" max="4"/>
    <col width="10.5" customWidth="1" min="5" max="5"/>
    <col width="10.5" customWidth="1" min="6" max="6"/>
    <col width="10.5" customWidth="1" min="7" max="7"/>
    <col width="10.5" customWidth="1" min="8" max="8"/>
    <col width="10.5" customWidth="1" min="9" max="9"/>
    <col width="10.5" customWidth="1" min="10" max="10"/>
    <col width="10.5" customWidth="1" min="11" max="11"/>
    <col width="10.5" customWidth="1" min="12" max="12"/>
    <col width="10.5" customWidth="1" min="13" max="13"/>
    <col width="10.5" customWidth="1" min="14" max="14"/>
    <col width="12" customWidth="1" min="15" max="15"/>
  </cols>
  <sheetData>
    <row r="2" ht="32" customHeight="1">
      <c r="B2" s="1" t="inlineStr">
        <is>
          <t>12-MONTH CASH FLOW</t>
        </is>
      </c>
      <c r="C2" s="2" t="n"/>
      <c r="D2" s="2" t="n"/>
      <c r="E2" s="2" t="n"/>
      <c r="F2" s="2" t="n"/>
      <c r="G2" s="2" t="n"/>
      <c r="H2" s="2" t="n"/>
      <c r="I2" s="2" t="n"/>
      <c r="J2" s="2" t="n"/>
      <c r="K2" s="2" t="n"/>
      <c r="L2" s="2" t="n"/>
      <c r="M2" s="2" t="n"/>
      <c r="N2" s="2" t="n"/>
      <c r="O2" s="2" t="n"/>
    </row>
    <row r="3" ht="34" customHeight="1">
      <c r="B3" s="3" t="inlineStr">
        <is>
          <t>Opening in August. Profitable for the year, short in some months. The timing rows (yellow) say which month each line lands in.</t>
        </is>
      </c>
      <c r="C3" s="2" t="n"/>
      <c r="D3" s="2" t="n"/>
      <c r="E3" s="2" t="n"/>
      <c r="F3" s="2" t="n"/>
      <c r="G3" s="2" t="n"/>
      <c r="H3" s="2" t="n"/>
      <c r="I3" s="2" t="n"/>
      <c r="J3" s="2" t="n"/>
      <c r="K3" s="2" t="n"/>
      <c r="L3" s="2" t="n"/>
      <c r="M3" s="2" t="n"/>
      <c r="N3" s="2" t="n"/>
      <c r="O3" s="2" t="n"/>
    </row>
    <row r="4" ht="4" customHeight="1">
      <c r="B4" s="4" t="n"/>
      <c r="C4" s="4" t="n"/>
      <c r="D4" s="4" t="n"/>
      <c r="E4" s="4" t="n"/>
      <c r="F4" s="4" t="n"/>
      <c r="G4" s="4" t="n"/>
      <c r="H4" s="4" t="n"/>
      <c r="I4" s="4" t="n"/>
      <c r="J4" s="4" t="n"/>
      <c r="K4" s="4" t="n"/>
      <c r="L4" s="4" t="n"/>
      <c r="M4" s="4" t="n"/>
      <c r="N4" s="4" t="n"/>
      <c r="O4" s="4" t="n"/>
    </row>
    <row r="6" ht="30" customHeight="1">
      <c r="B6" s="14" t="inlineStr"/>
      <c r="C6" s="14" t="inlineStr">
        <is>
          <t>Aug</t>
        </is>
      </c>
      <c r="D6" s="14" t="inlineStr">
        <is>
          <t>Sep</t>
        </is>
      </c>
      <c r="E6" s="14" t="inlineStr">
        <is>
          <t>Oct</t>
        </is>
      </c>
      <c r="F6" s="14" t="inlineStr">
        <is>
          <t>Nov</t>
        </is>
      </c>
      <c r="G6" s="14" t="inlineStr">
        <is>
          <t>Dec</t>
        </is>
      </c>
      <c r="H6" s="14" t="inlineStr">
        <is>
          <t>Jan</t>
        </is>
      </c>
      <c r="I6" s="14" t="inlineStr">
        <is>
          <t>Feb</t>
        </is>
      </c>
      <c r="J6" s="14" t="inlineStr">
        <is>
          <t>Mar</t>
        </is>
      </c>
      <c r="K6" s="14" t="inlineStr">
        <is>
          <t>Apr</t>
        </is>
      </c>
      <c r="L6" s="14" t="inlineStr">
        <is>
          <t>May</t>
        </is>
      </c>
      <c r="M6" s="14" t="inlineStr">
        <is>
          <t>Jun</t>
        </is>
      </c>
      <c r="N6" s="14" t="inlineStr">
        <is>
          <t>Jul</t>
        </is>
      </c>
      <c r="O6" s="14" t="inlineStr">
        <is>
          <t>Year</t>
        </is>
      </c>
    </row>
    <row r="7">
      <c r="B7" s="5" t="inlineStr">
        <is>
          <t>Timing (edit to match your calendar)</t>
        </is>
      </c>
      <c r="C7" s="6" t="n"/>
      <c r="D7" s="6" t="n"/>
      <c r="E7" s="6" t="n"/>
      <c r="F7" s="6" t="n"/>
      <c r="G7" s="6" t="n"/>
      <c r="H7" s="6" t="n"/>
      <c r="I7" s="6" t="n"/>
      <c r="J7" s="6" t="n"/>
      <c r="K7" s="6" t="n"/>
      <c r="L7" s="6" t="n"/>
      <c r="M7" s="6" t="n"/>
      <c r="N7" s="6" t="n"/>
      <c r="O7" s="6" t="n"/>
    </row>
    <row r="8">
      <c r="B8" s="11" t="inlineStr">
        <is>
          <t>Tuition month? (1 = yes)</t>
        </is>
      </c>
      <c r="C8" s="15" t="n">
        <v>0</v>
      </c>
      <c r="D8" s="15" t="n">
        <v>1</v>
      </c>
      <c r="E8" s="15" t="n">
        <v>1</v>
      </c>
      <c r="F8" s="15" t="n">
        <v>1</v>
      </c>
      <c r="G8" s="15" t="n">
        <v>1</v>
      </c>
      <c r="H8" s="15" t="n">
        <v>1</v>
      </c>
      <c r="I8" s="15" t="n">
        <v>1</v>
      </c>
      <c r="J8" s="15" t="n">
        <v>1</v>
      </c>
      <c r="K8" s="15" t="n">
        <v>1</v>
      </c>
      <c r="L8" s="15" t="n">
        <v>1</v>
      </c>
      <c r="M8" s="15" t="n">
        <v>1</v>
      </c>
      <c r="N8" s="15" t="n">
        <v>0</v>
      </c>
      <c r="O8" s="25">
        <f>SUM(C8:N8)</f>
        <v/>
      </c>
    </row>
    <row r="9">
      <c r="B9" s="11" t="inlineStr">
        <is>
          <t>Registration fees, share</t>
        </is>
      </c>
      <c r="C9" s="17" t="n">
        <v>1</v>
      </c>
      <c r="D9" s="17" t="n">
        <v>0</v>
      </c>
      <c r="E9" s="17" t="n">
        <v>0</v>
      </c>
      <c r="F9" s="17" t="n">
        <v>0</v>
      </c>
      <c r="G9" s="17" t="n">
        <v>0</v>
      </c>
      <c r="H9" s="17" t="n">
        <v>0</v>
      </c>
      <c r="I9" s="17" t="n">
        <v>0</v>
      </c>
      <c r="J9" s="17" t="n">
        <v>0</v>
      </c>
      <c r="K9" s="17" t="n">
        <v>0</v>
      </c>
      <c r="L9" s="17" t="n">
        <v>0</v>
      </c>
      <c r="M9" s="17" t="n">
        <v>0</v>
      </c>
      <c r="N9" s="17" t="n">
        <v>0</v>
      </c>
      <c r="O9" s="26">
        <f>SUM(C9:N9)</f>
        <v/>
      </c>
    </row>
    <row r="10">
      <c r="B10" s="11" t="inlineStr">
        <is>
          <t>Recital fees, share</t>
        </is>
      </c>
      <c r="C10" s="17" t="n">
        <v>0</v>
      </c>
      <c r="D10" s="17" t="n">
        <v>0</v>
      </c>
      <c r="E10" s="17" t="n">
        <v>0</v>
      </c>
      <c r="F10" s="17" t="n">
        <v>0</v>
      </c>
      <c r="G10" s="17" t="n">
        <v>0</v>
      </c>
      <c r="H10" s="17" t="n">
        <v>0</v>
      </c>
      <c r="I10" s="17" t="n">
        <v>0</v>
      </c>
      <c r="J10" s="17" t="n">
        <v>1</v>
      </c>
      <c r="K10" s="17" t="n">
        <v>0</v>
      </c>
      <c r="L10" s="17" t="n">
        <v>0</v>
      </c>
      <c r="M10" s="17" t="n">
        <v>0</v>
      </c>
      <c r="N10" s="17" t="n">
        <v>0</v>
      </c>
      <c r="O10" s="26">
        <f>SUM(C10:N10)</f>
        <v/>
      </c>
    </row>
    <row r="11">
      <c r="B11" s="11" t="inlineStr">
        <is>
          <t>Costume deposits, share</t>
        </is>
      </c>
      <c r="C11" s="17" t="n">
        <v>0</v>
      </c>
      <c r="D11" s="17" t="n">
        <v>0</v>
      </c>
      <c r="E11" s="17" t="n">
        <v>0</v>
      </c>
      <c r="F11" s="17" t="n">
        <v>0.3333333333333333</v>
      </c>
      <c r="G11" s="17" t="n">
        <v>0.3333333333333333</v>
      </c>
      <c r="H11" s="17" t="n">
        <v>0.3333333333333333</v>
      </c>
      <c r="I11" s="17" t="n">
        <v>0</v>
      </c>
      <c r="J11" s="17" t="n">
        <v>0</v>
      </c>
      <c r="K11" s="17" t="n">
        <v>0</v>
      </c>
      <c r="L11" s="17" t="n">
        <v>0</v>
      </c>
      <c r="M11" s="17" t="n">
        <v>0</v>
      </c>
      <c r="N11" s="17" t="n">
        <v>0</v>
      </c>
      <c r="O11" s="26">
        <f>SUM(C11:N11)</f>
        <v/>
      </c>
    </row>
    <row r="12">
      <c r="B12" s="11" t="inlineStr">
        <is>
          <t>Summer camp, share</t>
        </is>
      </c>
      <c r="C12" s="17" t="n">
        <v>0</v>
      </c>
      <c r="D12" s="17" t="n">
        <v>0</v>
      </c>
      <c r="E12" s="17" t="n">
        <v>0</v>
      </c>
      <c r="F12" s="17" t="n">
        <v>0</v>
      </c>
      <c r="G12" s="17" t="n">
        <v>0</v>
      </c>
      <c r="H12" s="17" t="n">
        <v>0</v>
      </c>
      <c r="I12" s="17" t="n">
        <v>0</v>
      </c>
      <c r="J12" s="17" t="n">
        <v>0</v>
      </c>
      <c r="K12" s="17" t="n">
        <v>0</v>
      </c>
      <c r="L12" s="17" t="n">
        <v>0</v>
      </c>
      <c r="M12" s="17" t="n">
        <v>0</v>
      </c>
      <c r="N12" s="17" t="n">
        <v>1</v>
      </c>
      <c r="O12" s="26">
        <f>SUM(C12:N12)</f>
        <v/>
      </c>
    </row>
    <row r="13">
      <c r="B13" s="11" t="inlineStr">
        <is>
          <t>Recital venue bill, share</t>
        </is>
      </c>
      <c r="C13" s="17" t="n">
        <v>0</v>
      </c>
      <c r="D13" s="17" t="n">
        <v>0</v>
      </c>
      <c r="E13" s="17" t="n">
        <v>0</v>
      </c>
      <c r="F13" s="17" t="n">
        <v>0</v>
      </c>
      <c r="G13" s="17" t="n">
        <v>0</v>
      </c>
      <c r="H13" s="17" t="n">
        <v>0</v>
      </c>
      <c r="I13" s="17" t="n">
        <v>0</v>
      </c>
      <c r="J13" s="17" t="n">
        <v>0</v>
      </c>
      <c r="K13" s="17" t="n">
        <v>0</v>
      </c>
      <c r="L13" s="17" t="n">
        <v>1</v>
      </c>
      <c r="M13" s="17" t="n">
        <v>0</v>
      </c>
      <c r="N13" s="17" t="n">
        <v>0</v>
      </c>
      <c r="O13" s="26">
        <f>SUM(C13:N13)</f>
        <v/>
      </c>
    </row>
    <row r="15">
      <c r="B15" s="5" t="inlineStr">
        <is>
          <t>Money in</t>
        </is>
      </c>
      <c r="C15" s="6" t="n"/>
      <c r="D15" s="6" t="n"/>
      <c r="E15" s="6" t="n"/>
      <c r="F15" s="6" t="n"/>
      <c r="G15" s="6" t="n"/>
      <c r="H15" s="6" t="n"/>
      <c r="I15" s="6" t="n"/>
      <c r="J15" s="6" t="n"/>
      <c r="K15" s="6" t="n"/>
      <c r="L15" s="6" t="n"/>
      <c r="M15" s="6" t="n"/>
      <c r="N15" s="6" t="n"/>
      <c r="O15" s="6" t="n"/>
    </row>
    <row r="16">
      <c r="B16" s="8" t="inlineStr">
        <is>
          <t>Tuition</t>
        </is>
      </c>
      <c r="C16" s="20">
        <f>C8*Revenue!$E$7/MAX(1,$O$8)</f>
        <v/>
      </c>
      <c r="D16" s="20">
        <f>D8*Revenue!$E$7/MAX(1,$O$8)</f>
        <v/>
      </c>
      <c r="E16" s="20">
        <f>E8*Revenue!$E$7/MAX(1,$O$8)</f>
        <v/>
      </c>
      <c r="F16" s="20">
        <f>F8*Revenue!$E$7/MAX(1,$O$8)</f>
        <v/>
      </c>
      <c r="G16" s="20">
        <f>G8*Revenue!$E$7/MAX(1,$O$8)</f>
        <v/>
      </c>
      <c r="H16" s="20">
        <f>H8*Revenue!$E$7/MAX(1,$O$8)</f>
        <v/>
      </c>
      <c r="I16" s="20">
        <f>I8*Revenue!$E$7/MAX(1,$O$8)</f>
        <v/>
      </c>
      <c r="J16" s="20">
        <f>J8*Revenue!$E$7/MAX(1,$O$8)</f>
        <v/>
      </c>
      <c r="K16" s="20">
        <f>K8*Revenue!$E$7/MAX(1,$O$8)</f>
        <v/>
      </c>
      <c r="L16" s="20">
        <f>L8*Revenue!$E$7/MAX(1,$O$8)</f>
        <v/>
      </c>
      <c r="M16" s="20">
        <f>M8*Revenue!$E$7/MAX(1,$O$8)</f>
        <v/>
      </c>
      <c r="N16" s="20">
        <f>N8*Revenue!$E$7/MAX(1,$O$8)</f>
        <v/>
      </c>
      <c r="O16" s="20">
        <f>SUM(C16:N16)</f>
        <v/>
      </c>
    </row>
    <row r="17">
      <c r="B17" s="8" t="inlineStr">
        <is>
          <t>Registration fees</t>
        </is>
      </c>
      <c r="C17" s="20">
        <f>C9*Revenue!$E$8</f>
        <v/>
      </c>
      <c r="D17" s="20">
        <f>D9*Revenue!$E$8</f>
        <v/>
      </c>
      <c r="E17" s="20">
        <f>E9*Revenue!$E$8</f>
        <v/>
      </c>
      <c r="F17" s="20">
        <f>F9*Revenue!$E$8</f>
        <v/>
      </c>
      <c r="G17" s="20">
        <f>G9*Revenue!$E$8</f>
        <v/>
      </c>
      <c r="H17" s="20">
        <f>H9*Revenue!$E$8</f>
        <v/>
      </c>
      <c r="I17" s="20">
        <f>I9*Revenue!$E$8</f>
        <v/>
      </c>
      <c r="J17" s="20">
        <f>J9*Revenue!$E$8</f>
        <v/>
      </c>
      <c r="K17" s="20">
        <f>K9*Revenue!$E$8</f>
        <v/>
      </c>
      <c r="L17" s="20">
        <f>L9*Revenue!$E$8</f>
        <v/>
      </c>
      <c r="M17" s="20">
        <f>M9*Revenue!$E$8</f>
        <v/>
      </c>
      <c r="N17" s="20">
        <f>N9*Revenue!$E$8</f>
        <v/>
      </c>
      <c r="O17" s="20">
        <f>SUM(C17:N17)</f>
        <v/>
      </c>
    </row>
    <row r="18">
      <c r="B18" s="8" t="inlineStr">
        <is>
          <t>Recital fees</t>
        </is>
      </c>
      <c r="C18" s="20">
        <f>C10*Revenue!$E$9</f>
        <v/>
      </c>
      <c r="D18" s="20">
        <f>D10*Revenue!$E$9</f>
        <v/>
      </c>
      <c r="E18" s="20">
        <f>E10*Revenue!$E$9</f>
        <v/>
      </c>
      <c r="F18" s="20">
        <f>F10*Revenue!$E$9</f>
        <v/>
      </c>
      <c r="G18" s="20">
        <f>G10*Revenue!$E$9</f>
        <v/>
      </c>
      <c r="H18" s="20">
        <f>H10*Revenue!$E$9</f>
        <v/>
      </c>
      <c r="I18" s="20">
        <f>I10*Revenue!$E$9</f>
        <v/>
      </c>
      <c r="J18" s="20">
        <f>J10*Revenue!$E$9</f>
        <v/>
      </c>
      <c r="K18" s="20">
        <f>K10*Revenue!$E$9</f>
        <v/>
      </c>
      <c r="L18" s="20">
        <f>L10*Revenue!$E$9</f>
        <v/>
      </c>
      <c r="M18" s="20">
        <f>M10*Revenue!$E$9</f>
        <v/>
      </c>
      <c r="N18" s="20">
        <f>N10*Revenue!$E$9</f>
        <v/>
      </c>
      <c r="O18" s="20">
        <f>SUM(C18:N18)</f>
        <v/>
      </c>
    </row>
    <row r="19">
      <c r="B19" s="8" t="inlineStr">
        <is>
          <t>Costume deposits</t>
        </is>
      </c>
      <c r="C19" s="20">
        <f>C11*Assumptions!$C$29*Assumptions!$C$30</f>
        <v/>
      </c>
      <c r="D19" s="20">
        <f>D11*Assumptions!$C$29*Assumptions!$C$30</f>
        <v/>
      </c>
      <c r="E19" s="20">
        <f>E11*Assumptions!$C$29*Assumptions!$C$30</f>
        <v/>
      </c>
      <c r="F19" s="20">
        <f>F11*Assumptions!$C$29*Assumptions!$C$30</f>
        <v/>
      </c>
      <c r="G19" s="20">
        <f>G11*Assumptions!$C$29*Assumptions!$C$30</f>
        <v/>
      </c>
      <c r="H19" s="20">
        <f>H11*Assumptions!$C$29*Assumptions!$C$30</f>
        <v/>
      </c>
      <c r="I19" s="20">
        <f>I11*Assumptions!$C$29*Assumptions!$C$30</f>
        <v/>
      </c>
      <c r="J19" s="20">
        <f>J11*Assumptions!$C$29*Assumptions!$C$30</f>
        <v/>
      </c>
      <c r="K19" s="20">
        <f>K11*Assumptions!$C$29*Assumptions!$C$30</f>
        <v/>
      </c>
      <c r="L19" s="20">
        <f>L11*Assumptions!$C$29*Assumptions!$C$30</f>
        <v/>
      </c>
      <c r="M19" s="20">
        <f>M11*Assumptions!$C$29*Assumptions!$C$30</f>
        <v/>
      </c>
      <c r="N19" s="20">
        <f>N11*Assumptions!$C$29*Assumptions!$C$30</f>
        <v/>
      </c>
      <c r="O19" s="20">
        <f>SUM(C19:N19)</f>
        <v/>
      </c>
    </row>
    <row r="20">
      <c r="B20" s="8" t="inlineStr">
        <is>
          <t>Private lessons</t>
        </is>
      </c>
      <c r="C20" s="20">
        <f>C8*Revenue!$E$11/MAX(1,$O$8)</f>
        <v/>
      </c>
      <c r="D20" s="20">
        <f>D8*Revenue!$E$11/MAX(1,$O$8)</f>
        <v/>
      </c>
      <c r="E20" s="20">
        <f>E8*Revenue!$E$11/MAX(1,$O$8)</f>
        <v/>
      </c>
      <c r="F20" s="20">
        <f>F8*Revenue!$E$11/MAX(1,$O$8)</f>
        <v/>
      </c>
      <c r="G20" s="20">
        <f>G8*Revenue!$E$11/MAX(1,$O$8)</f>
        <v/>
      </c>
      <c r="H20" s="20">
        <f>H8*Revenue!$E$11/MAX(1,$O$8)</f>
        <v/>
      </c>
      <c r="I20" s="20">
        <f>I8*Revenue!$E$11/MAX(1,$O$8)</f>
        <v/>
      </c>
      <c r="J20" s="20">
        <f>J8*Revenue!$E$11/MAX(1,$O$8)</f>
        <v/>
      </c>
      <c r="K20" s="20">
        <f>K8*Revenue!$E$11/MAX(1,$O$8)</f>
        <v/>
      </c>
      <c r="L20" s="20">
        <f>L8*Revenue!$E$11/MAX(1,$O$8)</f>
        <v/>
      </c>
      <c r="M20" s="20">
        <f>M8*Revenue!$E$11/MAX(1,$O$8)</f>
        <v/>
      </c>
      <c r="N20" s="20">
        <f>N8*Revenue!$E$11/MAX(1,$O$8)</f>
        <v/>
      </c>
      <c r="O20" s="20">
        <f>SUM(C20:N20)</f>
        <v/>
      </c>
    </row>
    <row r="21">
      <c r="B21" s="8" t="inlineStr">
        <is>
          <t>Summer camp</t>
        </is>
      </c>
      <c r="C21" s="20">
        <f>C12*Revenue!$E$12</f>
        <v/>
      </c>
      <c r="D21" s="20">
        <f>D12*Revenue!$E$12</f>
        <v/>
      </c>
      <c r="E21" s="20">
        <f>E12*Revenue!$E$12</f>
        <v/>
      </c>
      <c r="F21" s="20">
        <f>F12*Revenue!$E$12</f>
        <v/>
      </c>
      <c r="G21" s="20">
        <f>G12*Revenue!$E$12</f>
        <v/>
      </c>
      <c r="H21" s="20">
        <f>H12*Revenue!$E$12</f>
        <v/>
      </c>
      <c r="I21" s="20">
        <f>I12*Revenue!$E$12</f>
        <v/>
      </c>
      <c r="J21" s="20">
        <f>J12*Revenue!$E$12</f>
        <v/>
      </c>
      <c r="K21" s="20">
        <f>K12*Revenue!$E$12</f>
        <v/>
      </c>
      <c r="L21" s="20">
        <f>L12*Revenue!$E$12</f>
        <v/>
      </c>
      <c r="M21" s="20">
        <f>M12*Revenue!$E$12</f>
        <v/>
      </c>
      <c r="N21" s="20">
        <f>N12*Revenue!$E$12</f>
        <v/>
      </c>
      <c r="O21" s="20">
        <f>SUM(C21:N21)</f>
        <v/>
      </c>
    </row>
    <row r="22">
      <c r="B22" s="8" t="inlineStr">
        <is>
          <t>Studio rentals</t>
        </is>
      </c>
      <c r="C22" s="20">
        <f>Revenue!$E$13/12</f>
        <v/>
      </c>
      <c r="D22" s="20">
        <f>Revenue!$E$13/12</f>
        <v/>
      </c>
      <c r="E22" s="20">
        <f>Revenue!$E$13/12</f>
        <v/>
      </c>
      <c r="F22" s="20">
        <f>Revenue!$E$13/12</f>
        <v/>
      </c>
      <c r="G22" s="20">
        <f>Revenue!$E$13/12</f>
        <v/>
      </c>
      <c r="H22" s="20">
        <f>Revenue!$E$13/12</f>
        <v/>
      </c>
      <c r="I22" s="20">
        <f>Revenue!$E$13/12</f>
        <v/>
      </c>
      <c r="J22" s="20">
        <f>Revenue!$E$13/12</f>
        <v/>
      </c>
      <c r="K22" s="20">
        <f>Revenue!$E$13/12</f>
        <v/>
      </c>
      <c r="L22" s="20">
        <f>Revenue!$E$13/12</f>
        <v/>
      </c>
      <c r="M22" s="20">
        <f>Revenue!$E$13/12</f>
        <v/>
      </c>
      <c r="N22" s="20">
        <f>Revenue!$E$13/12</f>
        <v/>
      </c>
      <c r="O22" s="20">
        <f>SUM(C22:N22)</f>
        <v/>
      </c>
    </row>
    <row r="23">
      <c r="B23" s="7" t="inlineStr">
        <is>
          <t>Total in</t>
        </is>
      </c>
      <c r="C23" s="19">
        <f>SUM(C16:C22)</f>
        <v/>
      </c>
      <c r="D23" s="19">
        <f>SUM(D16:D22)</f>
        <v/>
      </c>
      <c r="E23" s="19">
        <f>SUM(E16:E22)</f>
        <v/>
      </c>
      <c r="F23" s="19">
        <f>SUM(F16:F22)</f>
        <v/>
      </c>
      <c r="G23" s="19">
        <f>SUM(G16:G22)</f>
        <v/>
      </c>
      <c r="H23" s="19">
        <f>SUM(H16:H22)</f>
        <v/>
      </c>
      <c r="I23" s="19">
        <f>SUM(I16:I22)</f>
        <v/>
      </c>
      <c r="J23" s="19">
        <f>SUM(J16:J22)</f>
        <v/>
      </c>
      <c r="K23" s="19">
        <f>SUM(K16:K22)</f>
        <v/>
      </c>
      <c r="L23" s="19">
        <f>SUM(L16:L22)</f>
        <v/>
      </c>
      <c r="M23" s="19">
        <f>SUM(M16:M22)</f>
        <v/>
      </c>
      <c r="N23" s="19">
        <f>SUM(N16:N22)</f>
        <v/>
      </c>
      <c r="O23" s="19">
        <f>SUM(O16:O22)</f>
        <v/>
      </c>
    </row>
    <row r="25">
      <c r="B25" s="5" t="inlineStr">
        <is>
          <t>Money out</t>
        </is>
      </c>
      <c r="C25" s="6" t="n"/>
      <c r="D25" s="6" t="n"/>
      <c r="E25" s="6" t="n"/>
      <c r="F25" s="6" t="n"/>
      <c r="G25" s="6" t="n"/>
      <c r="H25" s="6" t="n"/>
      <c r="I25" s="6" t="n"/>
      <c r="J25" s="6" t="n"/>
      <c r="K25" s="6" t="n"/>
      <c r="L25" s="6" t="n"/>
      <c r="M25" s="6" t="n"/>
      <c r="N25" s="6" t="n"/>
      <c r="O25" s="6" t="n"/>
    </row>
    <row r="26">
      <c r="B26" s="8" t="inlineStr">
        <is>
          <t>Fixed costs</t>
        </is>
      </c>
      <c r="C26" s="20">
        <f>Assumptions!$C$56</f>
        <v/>
      </c>
      <c r="D26" s="20">
        <f>Assumptions!$C$56</f>
        <v/>
      </c>
      <c r="E26" s="20">
        <f>Assumptions!$C$56</f>
        <v/>
      </c>
      <c r="F26" s="20">
        <f>Assumptions!$C$56</f>
        <v/>
      </c>
      <c r="G26" s="20">
        <f>Assumptions!$C$56</f>
        <v/>
      </c>
      <c r="H26" s="20">
        <f>Assumptions!$C$56</f>
        <v/>
      </c>
      <c r="I26" s="20">
        <f>Assumptions!$C$56</f>
        <v/>
      </c>
      <c r="J26" s="20">
        <f>Assumptions!$C$56</f>
        <v/>
      </c>
      <c r="K26" s="20">
        <f>Assumptions!$C$56</f>
        <v/>
      </c>
      <c r="L26" s="20">
        <f>Assumptions!$C$56</f>
        <v/>
      </c>
      <c r="M26" s="20">
        <f>Assumptions!$C$56</f>
        <v/>
      </c>
      <c r="N26" s="20">
        <f>Assumptions!$C$56</f>
        <v/>
      </c>
      <c r="O26" s="20">
        <f>SUM(C26:N26)</f>
        <v/>
      </c>
    </row>
    <row r="27">
      <c r="B27" s="8" t="inlineStr">
        <is>
          <t>Instructor payroll</t>
        </is>
      </c>
      <c r="C27" s="20">
        <f>C8*'Costs &amp; Profit'!$D$9/MAX(1,$O$8)</f>
        <v/>
      </c>
      <c r="D27" s="20">
        <f>D8*'Costs &amp; Profit'!$D$9/MAX(1,$O$8)</f>
        <v/>
      </c>
      <c r="E27" s="20">
        <f>E8*'Costs &amp; Profit'!$D$9/MAX(1,$O$8)</f>
        <v/>
      </c>
      <c r="F27" s="20">
        <f>F8*'Costs &amp; Profit'!$D$9/MAX(1,$O$8)</f>
        <v/>
      </c>
      <c r="G27" s="20">
        <f>G8*'Costs &amp; Profit'!$D$9/MAX(1,$O$8)</f>
        <v/>
      </c>
      <c r="H27" s="20">
        <f>H8*'Costs &amp; Profit'!$D$9/MAX(1,$O$8)</f>
        <v/>
      </c>
      <c r="I27" s="20">
        <f>I8*'Costs &amp; Profit'!$D$9/MAX(1,$O$8)</f>
        <v/>
      </c>
      <c r="J27" s="20">
        <f>J8*'Costs &amp; Profit'!$D$9/MAX(1,$O$8)</f>
        <v/>
      </c>
      <c r="K27" s="20">
        <f>K8*'Costs &amp; Profit'!$D$9/MAX(1,$O$8)</f>
        <v/>
      </c>
      <c r="L27" s="20">
        <f>L8*'Costs &amp; Profit'!$D$9/MAX(1,$O$8)</f>
        <v/>
      </c>
      <c r="M27" s="20">
        <f>M8*'Costs &amp; Profit'!$D$9/MAX(1,$O$8)</f>
        <v/>
      </c>
      <c r="N27" s="20">
        <f>N8*'Costs &amp; Profit'!$D$9/MAX(1,$O$8)</f>
        <v/>
      </c>
      <c r="O27" s="20">
        <f>SUM(C27:N27)</f>
        <v/>
      </c>
    </row>
    <row r="28">
      <c r="B28" s="8" t="inlineStr">
        <is>
          <t>Costume company</t>
        </is>
      </c>
      <c r="C28" s="20">
        <f>C11*Assumptions!$C$29*(Assumptions!$C$30-Assumptions!$C$31)</f>
        <v/>
      </c>
      <c r="D28" s="20">
        <f>D11*Assumptions!$C$29*(Assumptions!$C$30-Assumptions!$C$31)</f>
        <v/>
      </c>
      <c r="E28" s="20">
        <f>E11*Assumptions!$C$29*(Assumptions!$C$30-Assumptions!$C$31)</f>
        <v/>
      </c>
      <c r="F28" s="20">
        <f>F11*Assumptions!$C$29*(Assumptions!$C$30-Assumptions!$C$31)</f>
        <v/>
      </c>
      <c r="G28" s="20">
        <f>G11*Assumptions!$C$29*(Assumptions!$C$30-Assumptions!$C$31)</f>
        <v/>
      </c>
      <c r="H28" s="20">
        <f>H11*Assumptions!$C$29*(Assumptions!$C$30-Assumptions!$C$31)</f>
        <v/>
      </c>
      <c r="I28" s="20">
        <f>I11*Assumptions!$C$29*(Assumptions!$C$30-Assumptions!$C$31)</f>
        <v/>
      </c>
      <c r="J28" s="20">
        <f>J11*Assumptions!$C$29*(Assumptions!$C$30-Assumptions!$C$31)</f>
        <v/>
      </c>
      <c r="K28" s="20">
        <f>K11*Assumptions!$C$29*(Assumptions!$C$30-Assumptions!$C$31)</f>
        <v/>
      </c>
      <c r="L28" s="20">
        <f>L11*Assumptions!$C$29*(Assumptions!$C$30-Assumptions!$C$31)</f>
        <v/>
      </c>
      <c r="M28" s="20">
        <f>M11*Assumptions!$C$29*(Assumptions!$C$30-Assumptions!$C$31)</f>
        <v/>
      </c>
      <c r="N28" s="20">
        <f>N11*Assumptions!$C$29*(Assumptions!$C$30-Assumptions!$C$31)</f>
        <v/>
      </c>
      <c r="O28" s="20">
        <f>SUM(C28:N28)</f>
        <v/>
      </c>
    </row>
    <row r="29">
      <c r="B29" s="8" t="inlineStr">
        <is>
          <t>Camp staff</t>
        </is>
      </c>
      <c r="C29" s="20">
        <f>C12*'Costs &amp; Profit'!$D$10</f>
        <v/>
      </c>
      <c r="D29" s="20">
        <f>D12*'Costs &amp; Profit'!$D$10</f>
        <v/>
      </c>
      <c r="E29" s="20">
        <f>E12*'Costs &amp; Profit'!$D$10</f>
        <v/>
      </c>
      <c r="F29" s="20">
        <f>F12*'Costs &amp; Profit'!$D$10</f>
        <v/>
      </c>
      <c r="G29" s="20">
        <f>G12*'Costs &amp; Profit'!$D$10</f>
        <v/>
      </c>
      <c r="H29" s="20">
        <f>H12*'Costs &amp; Profit'!$D$10</f>
        <v/>
      </c>
      <c r="I29" s="20">
        <f>I12*'Costs &amp; Profit'!$D$10</f>
        <v/>
      </c>
      <c r="J29" s="20">
        <f>J12*'Costs &amp; Profit'!$D$10</f>
        <v/>
      </c>
      <c r="K29" s="20">
        <f>K12*'Costs &amp; Profit'!$D$10</f>
        <v/>
      </c>
      <c r="L29" s="20">
        <f>L12*'Costs &amp; Profit'!$D$10</f>
        <v/>
      </c>
      <c r="M29" s="20">
        <f>M12*'Costs &amp; Profit'!$D$10</f>
        <v/>
      </c>
      <c r="N29" s="20">
        <f>N12*'Costs &amp; Profit'!$D$10</f>
        <v/>
      </c>
      <c r="O29" s="20">
        <f>SUM(C29:N29)</f>
        <v/>
      </c>
    </row>
    <row r="30">
      <c r="B30" s="8" t="inlineStr">
        <is>
          <t>Recital venue and production</t>
        </is>
      </c>
      <c r="C30" s="20">
        <f>C13*'Costs &amp; Profit'!$D$11</f>
        <v/>
      </c>
      <c r="D30" s="20">
        <f>D13*'Costs &amp; Profit'!$D$11</f>
        <v/>
      </c>
      <c r="E30" s="20">
        <f>E13*'Costs &amp; Profit'!$D$11</f>
        <v/>
      </c>
      <c r="F30" s="20">
        <f>F13*'Costs &amp; Profit'!$D$11</f>
        <v/>
      </c>
      <c r="G30" s="20">
        <f>G13*'Costs &amp; Profit'!$D$11</f>
        <v/>
      </c>
      <c r="H30" s="20">
        <f>H13*'Costs &amp; Profit'!$D$11</f>
        <v/>
      </c>
      <c r="I30" s="20">
        <f>I13*'Costs &amp; Profit'!$D$11</f>
        <v/>
      </c>
      <c r="J30" s="20">
        <f>J13*'Costs &amp; Profit'!$D$11</f>
        <v/>
      </c>
      <c r="K30" s="20">
        <f>K13*'Costs &amp; Profit'!$D$11</f>
        <v/>
      </c>
      <c r="L30" s="20">
        <f>L13*'Costs &amp; Profit'!$D$11</f>
        <v/>
      </c>
      <c r="M30" s="20">
        <f>M13*'Costs &amp; Profit'!$D$11</f>
        <v/>
      </c>
      <c r="N30" s="20">
        <f>N13*'Costs &amp; Profit'!$D$11</f>
        <v/>
      </c>
      <c r="O30" s="20">
        <f>SUM(C30:N30)</f>
        <v/>
      </c>
    </row>
    <row r="31">
      <c r="B31" s="8" t="inlineStr">
        <is>
          <t>Card processing</t>
        </is>
      </c>
      <c r="C31" s="20">
        <f>Assumptions!$C$43*(C16+C17+C18+C20+C21+C22+C19-C28)</f>
        <v/>
      </c>
      <c r="D31" s="20">
        <f>Assumptions!$C$43*(D16+D17+D18+D20+D21+D22+D19-D28)</f>
        <v/>
      </c>
      <c r="E31" s="20">
        <f>Assumptions!$C$43*(E16+E17+E18+E20+E21+E22+E19-E28)</f>
        <v/>
      </c>
      <c r="F31" s="20">
        <f>Assumptions!$C$43*(F16+F17+F18+F20+F21+F22+F19-F28)</f>
        <v/>
      </c>
      <c r="G31" s="20">
        <f>Assumptions!$C$43*(G16+G17+G18+G20+G21+G22+G19-G28)</f>
        <v/>
      </c>
      <c r="H31" s="20">
        <f>Assumptions!$C$43*(H16+H17+H18+H20+H21+H22+H19-H28)</f>
        <v/>
      </c>
      <c r="I31" s="20">
        <f>Assumptions!$C$43*(I16+I17+I18+I20+I21+I22+I19-I28)</f>
        <v/>
      </c>
      <c r="J31" s="20">
        <f>Assumptions!$C$43*(J16+J17+J18+J20+J21+J22+J19-J28)</f>
        <v/>
      </c>
      <c r="K31" s="20">
        <f>Assumptions!$C$43*(K16+K17+K18+K20+K21+K22+K19-K28)</f>
        <v/>
      </c>
      <c r="L31" s="20">
        <f>Assumptions!$C$43*(L16+L17+L18+L20+L21+L22+L19-L28)</f>
        <v/>
      </c>
      <c r="M31" s="20">
        <f>Assumptions!$C$43*(M16+M17+M18+M20+M21+M22+M19-M28)</f>
        <v/>
      </c>
      <c r="N31" s="20">
        <f>Assumptions!$C$43*(N16+N17+N18+N20+N21+N22+N19-N28)</f>
        <v/>
      </c>
      <c r="O31" s="20">
        <f>SUM(C31:N31)</f>
        <v/>
      </c>
    </row>
    <row r="32">
      <c r="B32" s="7" t="inlineStr">
        <is>
          <t>Total out</t>
        </is>
      </c>
      <c r="C32" s="19">
        <f>SUM(C26:C31)</f>
        <v/>
      </c>
      <c r="D32" s="19">
        <f>SUM(D26:D31)</f>
        <v/>
      </c>
      <c r="E32" s="19">
        <f>SUM(E26:E31)</f>
        <v/>
      </c>
      <c r="F32" s="19">
        <f>SUM(F26:F31)</f>
        <v/>
      </c>
      <c r="G32" s="19">
        <f>SUM(G26:G31)</f>
        <v/>
      </c>
      <c r="H32" s="19">
        <f>SUM(H26:H31)</f>
        <v/>
      </c>
      <c r="I32" s="19">
        <f>SUM(I26:I31)</f>
        <v/>
      </c>
      <c r="J32" s="19">
        <f>SUM(J26:J31)</f>
        <v/>
      </c>
      <c r="K32" s="19">
        <f>SUM(K26:K31)</f>
        <v/>
      </c>
      <c r="L32" s="19">
        <f>SUM(L26:L31)</f>
        <v/>
      </c>
      <c r="M32" s="19">
        <f>SUM(M26:M31)</f>
        <v/>
      </c>
      <c r="N32" s="19">
        <f>SUM(N26:N31)</f>
        <v/>
      </c>
      <c r="O32" s="19">
        <f>SUM(O26:O31)</f>
        <v/>
      </c>
    </row>
    <row r="34">
      <c r="B34" s="7" t="inlineStr">
        <is>
          <t>Net for the month</t>
        </is>
      </c>
      <c r="C34" s="19">
        <f>C23-C32</f>
        <v/>
      </c>
      <c r="D34" s="19">
        <f>D23-D32</f>
        <v/>
      </c>
      <c r="E34" s="19">
        <f>E23-E32</f>
        <v/>
      </c>
      <c r="F34" s="19">
        <f>F23-F32</f>
        <v/>
      </c>
      <c r="G34" s="19">
        <f>G23-G32</f>
        <v/>
      </c>
      <c r="H34" s="19">
        <f>H23-H32</f>
        <v/>
      </c>
      <c r="I34" s="19">
        <f>I23-I32</f>
        <v/>
      </c>
      <c r="J34" s="19">
        <f>J23-J32</f>
        <v/>
      </c>
      <c r="K34" s="19">
        <f>K23-K32</f>
        <v/>
      </c>
      <c r="L34" s="19">
        <f>L23-L32</f>
        <v/>
      </c>
      <c r="M34" s="19">
        <f>M23-M32</f>
        <v/>
      </c>
      <c r="N34" s="19">
        <f>N23-N32</f>
        <v/>
      </c>
      <c r="O34" s="19">
        <f>O23-O32</f>
        <v/>
      </c>
    </row>
    <row r="35">
      <c r="B35" s="11" t="inlineStr">
        <is>
          <t>Starting cash (your cash reserve)</t>
        </is>
      </c>
      <c r="C35" s="16">
        <f>'Startup Costs'!C16</f>
        <v/>
      </c>
    </row>
    <row r="36">
      <c r="B36" s="7" t="inlineStr">
        <is>
          <t>Cash at month end</t>
        </is>
      </c>
      <c r="C36" s="24">
        <f>C35+C34</f>
        <v/>
      </c>
      <c r="D36" s="24">
        <f>C36+D34</f>
        <v/>
      </c>
      <c r="E36" s="24">
        <f>D36+E34</f>
        <v/>
      </c>
      <c r="F36" s="24">
        <f>E36+F34</f>
        <v/>
      </c>
      <c r="G36" s="24">
        <f>F36+G34</f>
        <v/>
      </c>
      <c r="H36" s="24">
        <f>G36+H34</f>
        <v/>
      </c>
      <c r="I36" s="24">
        <f>H36+I34</f>
        <v/>
      </c>
      <c r="J36" s="24">
        <f>I36+J34</f>
        <v/>
      </c>
      <c r="K36" s="24">
        <f>J36+K34</f>
        <v/>
      </c>
      <c r="L36" s="24">
        <f>K36+L34</f>
        <v/>
      </c>
      <c r="M36" s="24">
        <f>L36+M34</f>
        <v/>
      </c>
      <c r="N36" s="24">
        <f>M36+N34</f>
        <v/>
      </c>
    </row>
    <row r="38" ht="30" customHeight="1">
      <c r="B38" s="12" t="inlineStr">
        <is>
          <t>Costume deposits come in and go straight back out to the costume company; only your margin stays. Flip “Run a summer camp?” to 0 on Assumptions to see July without camp.</t>
        </is>
      </c>
    </row>
    <row r="40" ht="30" customHeight="1">
      <c r="B40" s="13" t="inlineStr">
        <is>
          <t>From the Gymdesk guide “How to Write a Dance Studio Business Plan (With a Worked Example).” Yellow cells are inputs (Pointe Taken Dance example numbers, made up for the guide). Teal cells calculate. gymdesk.com</t>
        </is>
      </c>
    </row>
  </sheetData>
  <mergeCells count="4">
    <mergeCell ref="B40:O40"/>
    <mergeCell ref="B3:O3"/>
    <mergeCell ref="B38:O38"/>
    <mergeCell ref="B2:O2"/>
  </mergeCells>
  <pageMargins left="0.75" right="0.75" top="1" bottom="1" header="0.5" footer="0.5"/>
  <pageSetup orientation="landscape" fitToHeight="0" fitToWidth="1"/>
</worksheet>
</file>

<file path=xl/worksheets/sheet7.xml><?xml version="1.0" encoding="utf-8"?>
<worksheet xmlns="http://schemas.openxmlformats.org/spreadsheetml/2006/main">
  <sheetPr>
    <tabColor rgb="0008C9B5"/>
    <outlinePr summaryBelow="1" summaryRight="1"/>
    <pageSetUpPr fitToPage="1"/>
  </sheetPr>
  <dimension ref="B2:D19"/>
  <sheetViews>
    <sheetView showGridLines="0" workbookViewId="0">
      <selection activeCell="A1" sqref="A1"/>
    </sheetView>
  </sheetViews>
  <sheetFormatPr baseColWidth="8" defaultRowHeight="15"/>
  <cols>
    <col width="3" customWidth="1" min="1" max="1"/>
    <col width="50" customWidth="1" min="2" max="2"/>
    <col width="16" customWidth="1" min="3" max="3"/>
    <col width="46" customWidth="1" min="4" max="4"/>
  </cols>
  <sheetData>
    <row r="2" ht="32" customHeight="1">
      <c r="B2" s="1" t="inlineStr">
        <is>
          <t>BREAK-EVEN</t>
        </is>
      </c>
      <c r="C2" s="2" t="n"/>
      <c r="D2" s="2" t="n"/>
    </row>
    <row r="3" ht="34" customHeight="1">
      <c r="B3" s="3" t="inlineStr">
        <is>
          <t>How many students cover your costs. Deliberately conservative: tuition only, every class hour paid as if hired out.</t>
        </is>
      </c>
      <c r="C3" s="2" t="n"/>
      <c r="D3" s="2" t="n"/>
    </row>
    <row r="4" ht="4" customHeight="1">
      <c r="B4" s="4" t="n"/>
      <c r="C4" s="4" t="n"/>
      <c r="D4" s="4" t="n"/>
    </row>
    <row r="6" ht="30" customHeight="1">
      <c r="B6" s="14" t="inlineStr">
        <is>
          <t>Per student, per month</t>
        </is>
      </c>
      <c r="C6" s="14" t="inlineStr">
        <is>
          <t>Amount</t>
        </is>
      </c>
      <c r="D6" s="14" t="inlineStr">
        <is>
          <t>How it's figured</t>
        </is>
      </c>
    </row>
    <row r="7">
      <c r="B7" s="8" t="inlineStr">
        <is>
          <t>Tuition</t>
        </is>
      </c>
      <c r="C7" s="27">
        <f>Assumptions!$C$11</f>
        <v/>
      </c>
      <c r="D7" s="11" t="inlineStr">
        <is>
          <t>From Assumptions</t>
        </is>
      </c>
    </row>
    <row r="8">
      <c r="B8" s="8" t="inlineStr">
        <is>
          <t>Instructor cost</t>
        </is>
      </c>
      <c r="C8" s="27">
        <f>Assumptions!$C$17*Assumptions!$C$22*Assumptions!$C$19/Assumptions!$C$18</f>
        <v/>
      </c>
      <c r="D8" s="11" t="inlineStr">
        <is>
          <t>Class hours a month x hourly rate / class size</t>
        </is>
      </c>
    </row>
    <row r="9">
      <c r="B9" s="8" t="inlineStr">
        <is>
          <t>Card processing</t>
        </is>
      </c>
      <c r="C9" s="27">
        <f>Assumptions!$C$11*Assumptions!$C$43</f>
        <v/>
      </c>
      <c r="D9" s="11" t="inlineStr">
        <is>
          <t>Tuition x processing rate</t>
        </is>
      </c>
    </row>
    <row r="10">
      <c r="B10" s="7" t="inlineStr">
        <is>
          <t>Contribution per student</t>
        </is>
      </c>
      <c r="C10" s="28">
        <f>C7-C8-C9</f>
        <v/>
      </c>
    </row>
    <row r="12" ht="30" customHeight="1">
      <c r="B12" s="14" t="inlineStr">
        <is>
          <t>Students needed</t>
        </is>
      </c>
      <c r="C12" s="14" t="inlineStr">
        <is>
          <t>Students</t>
        </is>
      </c>
      <c r="D12" s="14" t="inlineStr">
        <is>
          <t>How it's figured</t>
        </is>
      </c>
    </row>
    <row r="13">
      <c r="B13" s="8" t="inlineStr">
        <is>
          <t>In season, owner paid nothing</t>
        </is>
      </c>
      <c r="C13" s="29">
        <f>IF(C10&lt;=0,"n/a",ROUNDUP(Assumptions!$C$56/C10,0))</f>
        <v/>
      </c>
      <c r="D13" s="11" t="inlineStr">
        <is>
          <t>Monthly fixed costs / contribution</t>
        </is>
      </c>
    </row>
    <row r="14">
      <c r="B14" s="7" t="inlineStr">
        <is>
          <t>In season, with your salary</t>
        </is>
      </c>
      <c r="C14" s="30">
        <f>IF(C10&lt;=0,"n/a",ROUNDUP((Assumptions!$C$56+Assumptions!$C$55)/C10,0))</f>
        <v/>
      </c>
      <c r="D14" s="11" t="inlineStr">
        <is>
          <t>(Fixed costs + salary) / contribution. Plan around this one.</t>
        </is>
      </c>
    </row>
    <row r="15">
      <c r="B15" s="8" t="inlineStr">
        <is>
          <t>Year-round, owner paid nothing (tuition months only)</t>
        </is>
      </c>
      <c r="C15" s="31">
        <f>IF(C10&lt;=0,"n/a",ROUNDUP(Assumptions!$C$56*12/(C10*Assumptions!$C$12),0))</f>
        <v/>
      </c>
      <c r="D15" s="11" t="inlineStr">
        <is>
          <t>Twelve months of fixed costs / (contribution x tuition months)</t>
        </is>
      </c>
    </row>
    <row r="17" ht="44" customHeight="1">
      <c r="B17" s="12" t="inlineStr">
        <is>
          <t>Registration, recitals, costumes, privates, camp, and rentals are left out on purpose, and so is the owner teaching for free. They are cushion on top of these numbers. Rent runs 12 months while tuition runs fewer, so camp or your cash reserve covers the gap.</t>
        </is>
      </c>
    </row>
    <row r="19" ht="30" customHeight="1">
      <c r="B19" s="13" t="inlineStr">
        <is>
          <t>From the Gymdesk guide “How to Write a Dance Studio Business Plan (With a Worked Example).” Yellow cells are inputs (Pointe Taken Dance example numbers, made up for the guide). Teal cells calculate. gymdesk.com</t>
        </is>
      </c>
    </row>
  </sheetData>
  <mergeCells count="4">
    <mergeCell ref="B17:D17"/>
    <mergeCell ref="B3:D3"/>
    <mergeCell ref="B19:D19"/>
    <mergeCell ref="B2:D2"/>
  </mergeCells>
  <pageMargins left="0.75" right="0.75" top="1" bottom="1" header="0.5" footer="0.5"/>
  <pageSetup orientation="landscape" fitToHeight="0" fitToWidth="1"/>
</worksheet>
</file>

<file path=xl/worksheets/sheet8.xml><?xml version="1.0" encoding="utf-8"?>
<worksheet xmlns="http://schemas.openxmlformats.org/spreadsheetml/2006/main">
  <sheetPr>
    <tabColor rgb="0008C9B5"/>
    <outlinePr summaryBelow="1" summaryRight="1"/>
    <pageSetUpPr fitToPage="1"/>
  </sheetPr>
  <dimension ref="B2:G20"/>
  <sheetViews>
    <sheetView showGridLines="0" workbookViewId="0">
      <pane xSplit="1" ySplit="6" topLeftCell="B7" activePane="bottomRight" state="frozen"/>
      <selection pane="topRight"/>
      <selection pane="bottomLeft"/>
      <selection pane="bottomRight" activeCell="A1" sqref="A1"/>
    </sheetView>
  </sheetViews>
  <sheetFormatPr baseColWidth="8" defaultRowHeight="15"/>
  <cols>
    <col width="3" customWidth="1" min="1" max="1"/>
    <col width="22" customWidth="1" min="2" max="2"/>
    <col width="26" customWidth="1" min="3" max="3"/>
    <col width="16" customWidth="1" min="4" max="4"/>
    <col width="24" customWidth="1" min="5" max="5"/>
    <col width="26" customWidth="1" min="6" max="6"/>
    <col width="26" customWidth="1" min="7" max="7"/>
  </cols>
  <sheetData>
    <row r="2" ht="32" customHeight="1">
      <c r="B2" s="1" t="inlineStr">
        <is>
          <t>COMPETITOR WORKSHEET</t>
        </is>
      </c>
      <c r="C2" s="2" t="n"/>
      <c r="D2" s="2" t="n"/>
      <c r="E2" s="2" t="n"/>
      <c r="F2" s="2" t="n"/>
      <c r="G2" s="2" t="n"/>
    </row>
    <row r="3" ht="34" customHeight="1">
      <c r="B3" s="3" t="inlineStr">
        <is>
          <t>Every place a family in your 15-minute drive could spend that money. Fill a row per competitor.</t>
        </is>
      </c>
      <c r="C3" s="2" t="n"/>
      <c r="D3" s="2" t="n"/>
      <c r="E3" s="2" t="n"/>
      <c r="F3" s="2" t="n"/>
      <c r="G3" s="2" t="n"/>
    </row>
    <row r="4" ht="4" customHeight="1">
      <c r="B4" s="4" t="n"/>
      <c r="C4" s="4" t="n"/>
      <c r="D4" s="4" t="n"/>
      <c r="E4" s="4" t="n"/>
      <c r="F4" s="4" t="n"/>
      <c r="G4" s="4" t="n"/>
    </row>
    <row r="6" ht="30" customHeight="1">
      <c r="B6" s="14" t="inlineStr">
        <is>
          <t>Competitor</t>
        </is>
      </c>
      <c r="C6" s="14" t="inlineStr">
        <is>
          <t>Ages and styles</t>
        </is>
      </c>
      <c r="D6" s="14" t="inlineStr">
        <is>
          <t>Tuition (1 hr/week)</t>
        </is>
      </c>
      <c r="E6" s="14" t="inlineStr">
        <is>
          <t>Recital model</t>
        </is>
      </c>
      <c r="F6" s="14" t="inlineStr">
        <is>
          <t>Gap you fill</t>
        </is>
      </c>
      <c r="G6" s="14" t="inlineStr">
        <is>
          <t>Where you checked</t>
        </is>
      </c>
    </row>
    <row r="7">
      <c r="B7" s="32" t="inlineStr">
        <is>
          <t>Studio A (example)</t>
        </is>
      </c>
      <c r="C7" s="32" t="inlineStr">
        <is>
          <t>3-18, ballet, tap, jazz</t>
        </is>
      </c>
      <c r="D7" s="33" t="n">
        <v>85</v>
      </c>
      <c r="E7" s="32" t="inlineStr">
        <is>
          <t>Spring recital, costume fee</t>
        </is>
      </c>
      <c r="F7" s="32" t="inlineStr">
        <is>
          <t>No adult classes</t>
        </is>
      </c>
      <c r="G7" s="32" t="inlineStr">
        <is>
          <t>Website</t>
        </is>
      </c>
    </row>
    <row r="8">
      <c r="B8" s="32" t="inlineStr">
        <is>
          <t>Studio B (example)</t>
        </is>
      </c>
      <c r="C8" s="32" t="inlineStr">
        <is>
          <t>5-14, hip-hop, competition</t>
        </is>
      </c>
      <c r="D8" s="33" t="n">
        <v>110</v>
      </c>
      <c r="E8" s="32" t="inlineStr">
        <is>
          <t>Competitions, no recital</t>
        </is>
      </c>
      <c r="F8" s="32" t="inlineStr">
        <is>
          <t>Nothing for under-fives</t>
        </is>
      </c>
      <c r="G8" s="32" t="inlineStr">
        <is>
          <t>Phone call</t>
        </is>
      </c>
    </row>
    <row r="9">
      <c r="B9" s="32" t="inlineStr">
        <is>
          <t>Rec center (example)</t>
        </is>
      </c>
      <c r="C9" s="32" t="inlineStr">
        <is>
          <t>4-10, “creative movement”</t>
        </is>
      </c>
      <c r="D9" s="33" t="n">
        <v>45</v>
      </c>
      <c r="E9" s="32" t="inlineStr">
        <is>
          <t>None</t>
        </is>
      </c>
      <c r="F9" s="32" t="inlineStr">
        <is>
          <t>No progression path</t>
        </is>
      </c>
      <c r="G9" s="32" t="inlineStr">
        <is>
          <t>Trial class</t>
        </is>
      </c>
    </row>
    <row r="10">
      <c r="B10" s="9" t="n"/>
      <c r="C10" s="9" t="n"/>
      <c r="D10" s="16" t="n"/>
      <c r="E10" s="9" t="n"/>
      <c r="F10" s="9" t="n"/>
      <c r="G10" s="9" t="n"/>
    </row>
    <row r="11">
      <c r="B11" s="9" t="n"/>
      <c r="C11" s="9" t="n"/>
      <c r="D11" s="16" t="n"/>
      <c r="E11" s="9" t="n"/>
      <c r="F11" s="9" t="n"/>
      <c r="G11" s="9" t="n"/>
    </row>
    <row r="12">
      <c r="B12" s="9" t="n"/>
      <c r="C12" s="9" t="n"/>
      <c r="D12" s="16" t="n"/>
      <c r="E12" s="9" t="n"/>
      <c r="F12" s="9" t="n"/>
      <c r="G12" s="9" t="n"/>
    </row>
    <row r="13">
      <c r="B13" s="9" t="n"/>
      <c r="C13" s="9" t="n"/>
      <c r="D13" s="16" t="n"/>
      <c r="E13" s="9" t="n"/>
      <c r="F13" s="9" t="n"/>
      <c r="G13" s="9" t="n"/>
    </row>
    <row r="14">
      <c r="B14" s="9" t="n"/>
      <c r="C14" s="9" t="n"/>
      <c r="D14" s="16" t="n"/>
      <c r="E14" s="9" t="n"/>
      <c r="F14" s="9" t="n"/>
      <c r="G14" s="9" t="n"/>
    </row>
    <row r="15">
      <c r="B15" s="9" t="n"/>
      <c r="C15" s="9" t="n"/>
      <c r="D15" s="16" t="n"/>
      <c r="E15" s="9" t="n"/>
      <c r="F15" s="9" t="n"/>
      <c r="G15" s="9" t="n"/>
    </row>
    <row r="16">
      <c r="B16" s="9" t="n"/>
      <c r="C16" s="9" t="n"/>
      <c r="D16" s="16" t="n"/>
      <c r="E16" s="9" t="n"/>
      <c r="F16" s="9" t="n"/>
      <c r="G16" s="9" t="n"/>
    </row>
    <row r="17">
      <c r="B17" s="9" t="n"/>
      <c r="C17" s="9" t="n"/>
      <c r="D17" s="16" t="n"/>
      <c r="E17" s="9" t="n"/>
      <c r="F17" s="9" t="n"/>
      <c r="G17" s="9" t="n"/>
    </row>
    <row r="18">
      <c r="B18" s="9" t="n"/>
      <c r="C18" s="9" t="n"/>
      <c r="D18" s="16" t="n"/>
      <c r="E18" s="9" t="n"/>
      <c r="F18" s="9" t="n"/>
      <c r="G18" s="9" t="n"/>
    </row>
    <row r="20" ht="30" customHeight="1">
      <c r="B20" s="13" t="inlineStr">
        <is>
          <t>From the Gymdesk guide “How to Write a Dance Studio Business Plan (With a Worked Example).” Yellow cells are inputs (Pointe Taken Dance example numbers, made up for the guide). Teal cells calculate. gymdesk.com</t>
        </is>
      </c>
    </row>
  </sheetData>
  <mergeCells count="3">
    <mergeCell ref="B3:G3"/>
    <mergeCell ref="B2:G2"/>
    <mergeCell ref="B20:G20"/>
  </mergeCells>
  <pageMargins left="0.75" right="0.75" top="1" bottom="1" header="0.5" footer="0.5"/>
  <pageSetup orientation="landscape" fitToHeight="0" fitToWidth="1"/>
</worksheet>
</file>

<file path=xl/worksheets/sheet9.xml><?xml version="1.0" encoding="utf-8"?>
<worksheet xmlns="http://schemas.openxmlformats.org/spreadsheetml/2006/main">
  <sheetPr>
    <tabColor rgb="0008C9B5"/>
    <outlinePr summaryBelow="1" summaryRight="1"/>
    <pageSetUpPr fitToPage="1"/>
  </sheetPr>
  <dimension ref="B2:C15"/>
  <sheetViews>
    <sheetView showGridLines="0" workbookViewId="0">
      <selection activeCell="A1" sqref="A1"/>
    </sheetView>
  </sheetViews>
  <sheetFormatPr baseColWidth="8" defaultRowHeight="15"/>
  <cols>
    <col width="3" customWidth="1" min="1" max="1"/>
    <col width="26" customWidth="1" min="2" max="2"/>
    <col width="90" customWidth="1" min="3" max="3"/>
  </cols>
  <sheetData>
    <row r="2" ht="32" customHeight="1">
      <c r="B2" s="1" t="inlineStr">
        <is>
          <t>ONE-PAGE LEAN PLAN</t>
        </is>
      </c>
      <c r="C2" s="2" t="n"/>
    </row>
    <row r="3" ht="34" customHeight="1">
      <c r="B3" s="3" t="inlineStr">
        <is>
          <t>For owners opening on savings. Seven lines, the same thinking as the full plan. Fits on the fridge.</t>
        </is>
      </c>
      <c r="C3" s="2" t="n"/>
    </row>
    <row r="4" ht="4" customHeight="1">
      <c r="B4" s="4" t="n"/>
      <c r="C4" s="4" t="n"/>
    </row>
    <row r="6" ht="30" customHeight="1">
      <c r="B6" s="14" t="inlineStr">
        <is>
          <t>Line</t>
        </is>
      </c>
      <c r="C6" s="14" t="inlineStr">
        <is>
          <t>Your answer (example in grey)</t>
        </is>
      </c>
    </row>
    <row r="7" ht="30" customHeight="1">
      <c r="B7" s="7" t="inlineStr">
        <is>
          <t>Who you teach</t>
        </is>
      </c>
      <c r="C7" s="34" t="inlineStr">
        <is>
          <t>Kids ages three to 12 and adult beginners within 15 minutes of the studio.</t>
        </is>
      </c>
    </row>
    <row r="8" ht="30" customHeight="1">
      <c r="B8" s="7" t="inlineStr">
        <is>
          <t>What you offer</t>
        </is>
      </c>
      <c r="C8" s="34" t="inlineStr">
        <is>
          <t>Ballet, jazz, tap, and hip-hop by age group; privates; summer camp.</t>
        </is>
      </c>
    </row>
    <row r="9" ht="30" customHeight="1">
      <c r="B9" s="7" t="inlineStr">
        <is>
          <t>Why families pick you</t>
        </is>
      </c>
      <c r="C9" s="34" t="inlineStr">
        <is>
          <t>The only studio nearby with adult evening classes and no competition-team pressure.</t>
        </is>
      </c>
    </row>
    <row r="10" ht="30" customHeight="1">
      <c r="B10" s="7" t="inlineStr">
        <is>
          <t>How they find you</t>
        </is>
      </c>
      <c r="C10" s="34" t="inlineStr">
        <is>
          <t>Google, a summer open house, school flyers, a referral credit.</t>
        </is>
      </c>
    </row>
    <row r="11" ht="30" customHeight="1">
      <c r="B11" s="7" t="inlineStr">
        <is>
          <t>Startup cost</t>
        </is>
      </c>
      <c r="C11" s="10">
        <f>"$"&amp;TEXT('Startup Costs'!$C$17,"#,##0")&amp;" (from the Startup Costs tab)"</f>
        <v/>
      </c>
    </row>
    <row r="12" ht="30" customHeight="1">
      <c r="B12" s="7" t="inlineStr">
        <is>
          <t>Monthly break-even</t>
        </is>
      </c>
      <c r="C12" s="10">
        <f>'Break-Even'!$C$13&amp;" students in season; "&amp;'Break-Even'!$C$14&amp;" once you pay yourself (from the Break-Even tab)"</f>
        <v/>
      </c>
    </row>
    <row r="13" ht="30" customHeight="1">
      <c r="B13" s="7" t="inlineStr">
        <is>
          <t>First-year milestones</t>
        </is>
      </c>
      <c r="C13" s="34" t="inlineStr">
        <is>
          <t>100 students on the first day of classes, 120 by October, a sold-out recital in May.</t>
        </is>
      </c>
    </row>
    <row r="15" ht="30" customHeight="1">
      <c r="B15" s="13" t="inlineStr">
        <is>
          <t>From the Gymdesk guide “How to Write a Dance Studio Business Plan (With a Worked Example).” Yellow cells are inputs (Pointe Taken Dance example numbers, made up for the guide). Teal cells calculate. gymdesk.com</t>
        </is>
      </c>
    </row>
  </sheetData>
  <mergeCells count="3">
    <mergeCell ref="B3:C3"/>
    <mergeCell ref="B2:C2"/>
    <mergeCell ref="B15:C15"/>
  </mergeCells>
  <pageMargins left="0.75" right="0.75" top="1" bottom="1" header="0.5" footer="0.5"/>
  <pageSetup orientation="landscape" fitToHeight="0" fitToWidth="1"/>
</worksheet>
</file>

<file path=xl/worksheets/sheet10.xml><?xml version="1.0" encoding="utf-8"?>
<worksheet xmlns="http://schemas.openxmlformats.org/spreadsheetml/2006/main">
  <sheetPr>
    <tabColor rgb="0008C9B5"/>
    <outlinePr summaryBelow="1" summaryRight="1"/>
    <pageSetUpPr fitToPage="1"/>
  </sheetPr>
  <dimension ref="B2:D19"/>
  <sheetViews>
    <sheetView showGridLines="0" workbookViewId="0">
      <selection activeCell="A1" sqref="A1"/>
    </sheetView>
  </sheetViews>
  <sheetFormatPr baseColWidth="8" defaultRowHeight="15"/>
  <cols>
    <col width="3" customWidth="1" min="1" max="1"/>
    <col width="8" customWidth="1" min="2" max="2"/>
    <col width="56" customWidth="1" min="3" max="3"/>
    <col width="40" customWidth="1" min="4" max="4"/>
  </cols>
  <sheetData>
    <row r="2" ht="32" customHeight="1">
      <c r="B2" s="1" t="inlineStr">
        <is>
          <t>LENDER MEETING CHECKLIST</t>
        </is>
      </c>
      <c r="C2" s="2" t="n"/>
      <c r="D2" s="2" t="n"/>
    </row>
    <row r="3" ht="34" customHeight="1">
      <c r="B3" s="3" t="inlineStr">
        <is>
          <t>What to have ready before you ask a bank or SBA lender for money.</t>
        </is>
      </c>
      <c r="C3" s="2" t="n"/>
      <c r="D3" s="2" t="n"/>
    </row>
    <row r="4" ht="4" customHeight="1">
      <c r="B4" s="4" t="n"/>
      <c r="C4" s="4" t="n"/>
      <c r="D4" s="4" t="n"/>
    </row>
    <row r="6" ht="30" customHeight="1">
      <c r="B6" s="14" t="inlineStr">
        <is>
          <t>Done?</t>
        </is>
      </c>
      <c r="C6" s="14" t="inlineStr">
        <is>
          <t>Item</t>
        </is>
      </c>
      <c r="D6" s="14" t="inlineStr">
        <is>
          <t>Notes</t>
        </is>
      </c>
    </row>
    <row r="7">
      <c r="B7" s="9" t="n"/>
      <c r="C7" s="8" t="inlineStr">
        <is>
          <t>The business plan, with the financials (this workbook)</t>
        </is>
      </c>
      <c r="D7" s="9" t="n"/>
    </row>
    <row r="8">
      <c r="B8" s="9" t="n"/>
      <c r="C8" s="8" t="inlineStr">
        <is>
          <t>A personal financial statement</t>
        </is>
      </c>
      <c r="D8" s="9" t="n"/>
    </row>
    <row r="9">
      <c r="B9" s="9" t="n"/>
      <c r="C9" s="8" t="inlineStr">
        <is>
          <t>Two or three years of personal tax returns</t>
        </is>
      </c>
      <c r="D9" s="9" t="n"/>
    </row>
    <row r="10">
      <c r="B10" s="9" t="n"/>
      <c r="C10" s="8" t="inlineStr">
        <is>
          <t>Your own contribution, and where it's coming from</t>
        </is>
      </c>
      <c r="D10" s="9" t="n"/>
    </row>
    <row r="11">
      <c r="B11" s="9" t="n"/>
      <c r="C11" s="8" t="inlineStr">
        <is>
          <t>Quotes for the build-out and the floor</t>
        </is>
      </c>
      <c r="D11" s="9" t="n"/>
    </row>
    <row r="12">
      <c r="B12" s="9" t="n"/>
      <c r="C12" s="8" t="inlineStr">
        <is>
          <t>The lease, or a letter of intent from the landlord</t>
        </is>
      </c>
      <c r="D12" s="9" t="n"/>
    </row>
    <row r="14">
      <c r="B14" s="5" t="inlineStr">
        <is>
          <t>SBA loan options (sba.gov, checked October 2026)</t>
        </is>
      </c>
      <c r="C14" s="6" t="n"/>
      <c r="D14" s="6" t="n"/>
    </row>
    <row r="15" ht="30" customHeight="1">
      <c r="C15" s="7" t="inlineStr">
        <is>
          <t>7(a) loan</t>
        </is>
      </c>
      <c r="D15" s="11" t="inlineStr">
        <is>
          <t>Up to $5 million; covers startup costs and leasehold improvements; most terms 10 years or less.</t>
        </is>
      </c>
    </row>
    <row r="16" ht="30" customHeight="1">
      <c r="C16" s="7" t="inlineStr">
        <is>
          <t>Microloan</t>
        </is>
      </c>
      <c r="D16" s="11" t="inlineStr">
        <is>
          <t>Up to $50,000; average about $13,000; rates generally 8% to 13%; terms up to seven years.</t>
        </is>
      </c>
    </row>
    <row r="17" ht="30" customHeight="1">
      <c r="C17" s="7" t="inlineStr">
        <is>
          <t>504 loan</t>
        </is>
      </c>
      <c r="D17" s="11" t="inlineStr">
        <is>
          <t>Up to $5.5 million, for real estate and major equipment.</t>
        </is>
      </c>
    </row>
    <row r="19" ht="30" customHeight="1">
      <c r="B19" s="13" t="inlineStr">
        <is>
          <t>From the Gymdesk guide “How to Write a Dance Studio Business Plan (With a Worked Example).” Yellow cells are inputs (Pointe Taken Dance example numbers, made up for the guide). Teal cells calculate. gymdesk.com</t>
        </is>
      </c>
    </row>
  </sheetData>
  <mergeCells count="3">
    <mergeCell ref="B3:D3"/>
    <mergeCell ref="B19:D19"/>
    <mergeCell ref="B2:D2"/>
  </mergeCells>
  <dataValidations count="1">
    <dataValidation sqref="B7 B8 B9 B10 B11 B12" showDropDown="0" showInputMessage="0" showErrorMessage="0" allowBlank="1" type="list">
      <formula1>"Yes,No"</formula1>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2026-10-15T17:50:21Z</dcterms:created>
  <dcterms:modified xsi:type="dcterms:W3CDTF">2026-10-15T17:50:21Z</dcterms:modified>
</cp:coreProperties>
</file>