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Builder" sheetId="2" state="visible" r:id="rId2"/>
  </sheets>
  <definedNames/>
  <calcPr calcId="124519" fullCalcOnLoad="1"/>
</workbook>
</file>

<file path=xl/styles.xml><?xml version="1.0" encoding="utf-8"?>
<styleSheet xmlns="http://schemas.openxmlformats.org/spreadsheetml/2006/main">
  <numFmts count="3">
    <numFmt numFmtId="164" formatCode="&quot;$&quot;#,##0.00"/>
    <numFmt numFmtId="165" formatCode="0.0"/>
    <numFmt numFmtId="166" formatCode="+0%;-0%;0%"/>
  </numFmts>
  <fonts count="12">
    <font>
      <name val="Calibri"/>
      <family val="2"/>
      <color theme="1"/>
      <sz val="11"/>
      <scheme val="minor"/>
    </font>
    <font>
      <name val="Arial"/>
      <b val="1"/>
      <color rgb="00FFFFFF"/>
      <sz val="16"/>
    </font>
    <font>
      <name val="Arial"/>
      <i val="1"/>
      <color rgb="00FFFFFF"/>
      <sz val="10"/>
    </font>
    <font>
      <name val="Arial"/>
      <b val="1"/>
      <color rgb="00092C42"/>
      <sz val="12"/>
    </font>
    <font>
      <name val="Arial"/>
      <color rgb="00123C4F"/>
      <sz val="10"/>
    </font>
    <font>
      <name val="Arial"/>
      <color rgb="000E7C86"/>
      <sz val="10"/>
      <u val="single"/>
    </font>
    <font>
      <name val="Arial"/>
      <i val="1"/>
      <color rgb="006B7C88"/>
      <sz val="9"/>
    </font>
    <font>
      <name val="Arial"/>
      <b val="1"/>
      <color rgb="00123C4F"/>
      <sz val="10"/>
    </font>
    <font>
      <name val="Arial"/>
      <color rgb="000000FF"/>
      <sz val="10"/>
    </font>
    <font>
      <name val="Arial"/>
      <b val="1"/>
      <color rgb="00000000"/>
      <sz val="10"/>
    </font>
    <font>
      <name val="Arial"/>
      <color rgb="00000000"/>
      <sz val="10"/>
    </font>
    <font>
      <name val="Arial"/>
      <b val="1"/>
      <color rgb="00FFFFFF"/>
      <sz val="9"/>
    </font>
  </fonts>
  <fills count="7">
    <fill>
      <patternFill/>
    </fill>
    <fill>
      <patternFill patternType="gray125"/>
    </fill>
    <fill>
      <patternFill patternType="solid">
        <fgColor rgb="00092C42"/>
      </patternFill>
    </fill>
    <fill>
      <patternFill patternType="solid">
        <fgColor rgb="0008C9B5"/>
      </patternFill>
    </fill>
    <fill>
      <patternFill patternType="solid">
        <fgColor rgb="00FFF9DB"/>
      </patternFill>
    </fill>
    <fill>
      <patternFill patternType="solid">
        <fgColor rgb="00E6FAF8"/>
      </patternFill>
    </fill>
    <fill>
      <patternFill patternType="solid">
        <fgColor rgb="001A4A6B"/>
      </patternFill>
    </fill>
  </fills>
  <borders count="2">
    <border>
      <left/>
      <right/>
      <top/>
      <bottom/>
      <diagonal/>
    </border>
    <border>
      <left style="thin">
        <color rgb="00C9D3DB"/>
      </left>
      <right style="thin">
        <color rgb="00C9D3DB"/>
      </right>
      <top style="thin">
        <color rgb="00C9D3DB"/>
      </top>
      <bottom style="thin">
        <color rgb="00C9D3DB"/>
      </bottom>
    </border>
  </borders>
  <cellStyleXfs count="1">
    <xf numFmtId="0" fontId="0" fillId="0" borderId="0"/>
  </cellStyleXfs>
  <cellXfs count="25">
    <xf numFmtId="0" fontId="0" fillId="0" borderId="0" pivotButton="0" quotePrefix="0" xfId="0"/>
    <xf numFmtId="0" fontId="1" fillId="2" borderId="0" applyAlignment="1" pivotButton="0" quotePrefix="0" xfId="0">
      <alignment vertical="center" indent="1"/>
    </xf>
    <xf numFmtId="0" fontId="2" fillId="2" borderId="0" applyAlignment="1" pivotButton="0" quotePrefix="0" xfId="0">
      <alignment vertical="center" wrapText="1" indent="1"/>
    </xf>
    <xf numFmtId="0" fontId="0" fillId="3"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4" fillId="4" borderId="0" applyAlignment="1" pivotButton="0" quotePrefix="0" xfId="0">
      <alignment vertical="top" wrapText="1"/>
    </xf>
    <xf numFmtId="0" fontId="4" fillId="5"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0" fillId="2" borderId="0" pivotButton="0" quotePrefix="0" xfId="0"/>
    <xf numFmtId="0" fontId="7" fillId="0" borderId="0" applyAlignment="1" pivotButton="0" quotePrefix="0" xfId="0">
      <alignment vertical="center" wrapText="1"/>
    </xf>
    <xf numFmtId="164" fontId="8" fillId="4" borderId="1" pivotButton="0" quotePrefix="0" xfId="0"/>
    <xf numFmtId="0" fontId="6" fillId="0" borderId="0" applyAlignment="1" pivotButton="0" quotePrefix="0" xfId="0">
      <alignment vertical="center"/>
    </xf>
    <xf numFmtId="1" fontId="8" fillId="4" borderId="1" pivotButton="0" quotePrefix="0" xfId="0"/>
    <xf numFmtId="165" fontId="8" fillId="4" borderId="1" pivotButton="0" quotePrefix="0" xfId="0"/>
    <xf numFmtId="9" fontId="8" fillId="4" borderId="1" pivotButton="0" quotePrefix="0" xfId="0"/>
    <xf numFmtId="164" fontId="9" fillId="5" borderId="1" pivotButton="0" quotePrefix="0" xfId="0"/>
    <xf numFmtId="9" fontId="10" fillId="5" borderId="1" pivotButton="0" quotePrefix="0" xfId="0"/>
    <xf numFmtId="0" fontId="11" fillId="6" borderId="1" applyAlignment="1" pivotButton="0" quotePrefix="0" xfId="0">
      <alignment horizontal="center" vertical="center" wrapText="1"/>
    </xf>
    <xf numFmtId="0" fontId="7" fillId="0" borderId="1" applyAlignment="1" pivotButton="0" quotePrefix="0" xfId="0">
      <alignment horizontal="center"/>
    </xf>
    <xf numFmtId="164" fontId="10" fillId="5" borderId="1" pivotButton="0" quotePrefix="0" xfId="0"/>
    <xf numFmtId="166" fontId="10" fillId="5" borderId="1" pivotButton="0" quotePrefix="0" xfId="0"/>
    <xf numFmtId="0" fontId="9" fillId="5" borderId="1" pivotButton="0" quotePrefix="0" xfId="0"/>
    <xf numFmtId="165" fontId="10" fillId="5" borderId="1" pivotButton="0" quotePrefix="0" xfId="0"/>
  </cellXfs>
  <cellStyles count="1">
    <cellStyle name="Normal" xfId="0" builtinId="0" hidden="0"/>
  </cellStyles>
  <dxfs count="2">
    <dxf>
      <fill>
        <patternFill patternType="solid">
          <fgColor rgb="00FEE4E2"/>
        </patternFill>
      </fill>
    </dxf>
    <dxf>
      <fill>
        <patternFill patternType="solid">
          <fgColor rgb="00D1FAD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ymdesk.com/blog/what-you-can-learn-from-club-pilates" TargetMode="External" Id="rId1" /><Relationship Type="http://schemas.openxmlformats.org/officeDocument/2006/relationships/hyperlink" Target="https://gymdesk.com/blog/price-pilates-classes-success" TargetMode="External" Id="rId2" /></Relationships>
</file>

<file path=xl/worksheets/sheet1.xml><?xml version="1.0" encoding="utf-8"?>
<worksheet xmlns="http://schemas.openxmlformats.org/spreadsheetml/2006/main">
  <sheetPr>
    <outlinePr summaryBelow="1" summaryRight="1"/>
    <pageSetUpPr fitToPage="1"/>
  </sheetPr>
  <dimension ref="B2:B19"/>
  <sheetViews>
    <sheetView showGridLines="0" workbookViewId="0">
      <selection activeCell="A1" sqref="A1"/>
    </sheetView>
  </sheetViews>
  <sheetFormatPr baseColWidth="8" defaultRowHeight="15"/>
  <cols>
    <col width="3" customWidth="1" min="1" max="1"/>
    <col width="104" customWidth="1" min="2" max="2"/>
  </cols>
  <sheetData>
    <row r="2" ht="32" customHeight="1">
      <c r="B2" s="1" t="inlineStr">
        <is>
          <t>FREQUENCY-BASED PRICING TIER BUILDER</t>
        </is>
      </c>
    </row>
    <row r="3" ht="30" customHeight="1">
      <c r="B3" s="2" t="inlineStr">
        <is>
          <t>Price memberships by how often people come: four a month, eight a month, unlimited.</t>
        </is>
      </c>
    </row>
    <row r="4" ht="4" customHeight="1">
      <c r="B4" s="3" t="n"/>
    </row>
    <row r="6" ht="22" customHeight="1">
      <c r="B6" s="4" t="inlineStr">
        <is>
          <t>What this does</t>
        </is>
      </c>
    </row>
    <row r="7" ht="60" customHeight="1">
      <c r="B7" s="5" t="inlineStr">
        <is>
          <t>Every tier asks one question: how many times a week are you actually going to come? Anybody walking into your studio can answer that. This builder takes what a class costs you, how many seats it holds, and the margin you want, and works out the lowest price each tier can carry. Then you set your real prices and check them against that floor and your local market.</t>
        </is>
      </c>
    </row>
    <row r="8" ht="22" customHeight="1">
      <c r="B8" s="4" t="inlineStr">
        <is>
          <t>How to use it (about fifteen minutes)</t>
        </is>
      </c>
    </row>
    <row r="9" ht="30" customHeight="1">
      <c r="B9" s="5" t="inlineStr">
        <is>
          <t>1.  Builder tab: enter what one class costs you to run (instructor pay plus your share of rent, equipment, and software for that hour), the class cap, and how many seats you usually fill.</t>
        </is>
      </c>
    </row>
    <row r="10" ht="30" customHeight="1">
      <c r="B10" s="5" t="inlineStr">
        <is>
          <t>2.  Enter your target margin and how many classes an unlimited member really takes in a month. Pull that last number from your attendance records; guessing high is how unlimited loses money.</t>
        </is>
      </c>
    </row>
    <row r="11" ht="30" customHeight="1">
      <c r="B11" s="5" t="inlineStr">
        <is>
          <t>3.  Read the floor for each tier. Enter the price you'll actually charge, plus local competitors' prices if you have them. The check column flags any tier priced under its floor.</t>
        </is>
      </c>
    </row>
    <row r="12" ht="22" customHeight="1">
      <c r="B12" s="4" t="inlineStr">
        <is>
          <t>Color key</t>
        </is>
      </c>
    </row>
    <row r="13" ht="16" customHeight="1">
      <c r="B13" s="6" t="inlineStr">
        <is>
          <t>Pale yellow cells: you fill these in.</t>
        </is>
      </c>
    </row>
    <row r="14" ht="16" customHeight="1">
      <c r="B14" s="7" t="inlineStr">
        <is>
          <t>Pale teal cells: formulas. Don't type over them.</t>
        </is>
      </c>
    </row>
    <row r="15" ht="22" customHeight="1">
      <c r="B15" s="4" t="inlineStr">
        <is>
          <t>Reference: Club Pilates national ranges (from the post)</t>
        </is>
      </c>
    </row>
    <row r="16" ht="45" customHeight="1">
      <c r="B16" s="5" t="inlineStr">
        <is>
          <t>4-Pack $79 to $169 a month. 8-Pack $139 to $305 a month. Unlimited $189 to $397 a month. Drop-in $25 to $52 a class. Every studio sets its own real number and none publish it. Your floor comes from your own costs.</t>
        </is>
      </c>
    </row>
    <row r="17" ht="16" customHeight="1">
      <c r="B17" s="8" t="inlineStr">
        <is>
          <t>https://gymdesk.com/blog/what-you-can-learn-from-club-pilates</t>
        </is>
      </c>
    </row>
    <row r="18" ht="16" customHeight="1">
      <c r="B18" s="8" t="inlineStr">
        <is>
          <t>https://gymdesk.com/blog/price-pilates-classes-success</t>
        </is>
      </c>
    </row>
    <row r="19" ht="30" customHeight="1">
      <c r="B19" s="9" t="inlineStr">
        <is>
          <t>Gymdesk  ·  gymdesk.com  ·  Frequency-priced memberships give you a number to forecast against. Class-pack revenue that expires whenever leaves you guessing at next month.</t>
        </is>
      </c>
    </row>
  </sheetData>
  <mergeCells count="2">
    <mergeCell ref="B3"/>
    <mergeCell ref="B2"/>
  </mergeCells>
  <hyperlinks>
    <hyperlink xmlns:r="http://schemas.openxmlformats.org/officeDocument/2006/relationships" ref="B17" r:id="rId1"/>
    <hyperlink xmlns:r="http://schemas.openxmlformats.org/officeDocument/2006/relationships" ref="B18" r:id="rId2"/>
  </hyperlink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B2:J24"/>
  <sheetViews>
    <sheetView showGridLines="0" workbookViewId="0">
      <selection activeCell="A1" sqref="A1"/>
    </sheetView>
  </sheetViews>
  <sheetFormatPr baseColWidth="8" defaultRowHeight="15"/>
  <cols>
    <col width="3" customWidth="1" min="1" max="1"/>
    <col width="40" customWidth="1" min="2" max="2"/>
    <col width="14" customWidth="1" min="3" max="3"/>
    <col width="12" customWidth="1" min="4" max="4"/>
    <col width="14" customWidth="1" min="5" max="5"/>
    <col width="14" customWidth="1" min="6" max="6"/>
    <col width="14" customWidth="1" min="7" max="7"/>
    <col width="14" customWidth="1" min="8" max="8"/>
    <col width="16" customWidth="1" min="9" max="9"/>
    <col width="22" customWidth="1" min="10" max="10"/>
  </cols>
  <sheetData>
    <row r="2" ht="32" customHeight="1">
      <c r="B2" s="1" t="inlineStr">
        <is>
          <t>BUILD YOUR TIERS</t>
        </is>
      </c>
      <c r="C2" s="10" t="n"/>
      <c r="D2" s="10" t="n"/>
      <c r="E2" s="10" t="n"/>
      <c r="F2" s="10" t="n"/>
      <c r="G2" s="10" t="n"/>
      <c r="H2" s="10" t="n"/>
      <c r="I2" s="10" t="n"/>
      <c r="J2" s="10" t="n"/>
    </row>
    <row r="3" ht="30" customHeight="1">
      <c r="B3" s="2" t="inlineStr">
        <is>
          <t>Floor = the lowest monthly price that still hits your margin at the visits that tier implies.</t>
        </is>
      </c>
      <c r="C3" s="10" t="n"/>
      <c r="D3" s="10" t="n"/>
      <c r="E3" s="10" t="n"/>
      <c r="F3" s="10" t="n"/>
      <c r="G3" s="10" t="n"/>
      <c r="H3" s="10" t="n"/>
      <c r="I3" s="10" t="n"/>
      <c r="J3" s="10" t="n"/>
    </row>
    <row r="4" ht="4" customHeight="1">
      <c r="B4" s="3" t="n"/>
      <c r="C4" s="3" t="n"/>
      <c r="D4" s="3" t="n"/>
      <c r="E4" s="3" t="n"/>
      <c r="F4" s="3" t="n"/>
      <c r="G4" s="3" t="n"/>
      <c r="H4" s="3" t="n"/>
      <c r="I4" s="3" t="n"/>
      <c r="J4" s="3" t="n"/>
    </row>
    <row r="6">
      <c r="B6" s="11" t="inlineStr">
        <is>
          <t>Cost to run one class</t>
        </is>
      </c>
      <c r="C6" s="12" t="n"/>
      <c r="D6" s="13" t="inlineStr">
        <is>
          <t>instructor + share of rent, equipment, software</t>
        </is>
      </c>
    </row>
    <row r="7">
      <c r="B7" s="11" t="inlineStr">
        <is>
          <t>Class cap (seats)</t>
        </is>
      </c>
      <c r="C7" s="14" t="n"/>
      <c r="D7" s="13" t="inlineStr">
        <is>
          <t>the post's example studio caps at 12</t>
        </is>
      </c>
    </row>
    <row r="8">
      <c r="B8" s="11" t="inlineStr">
        <is>
          <t>Seats you usually fill</t>
        </is>
      </c>
      <c r="C8" s="15" t="n"/>
      <c r="D8" s="13" t="inlineStr">
        <is>
          <t>average paid bookings that show up</t>
        </is>
      </c>
    </row>
    <row r="9">
      <c r="B9" s="11" t="inlineStr">
        <is>
          <t>Target margin</t>
        </is>
      </c>
      <c r="C9" s="16" t="n"/>
      <c r="D9" s="13" t="inlineStr">
        <is>
          <t>share of each price you want to keep</t>
        </is>
      </c>
    </row>
    <row r="10">
      <c r="B10" s="11" t="inlineStr">
        <is>
          <t>Classes an unlimited member takes a month</t>
        </is>
      </c>
      <c r="C10" s="15" t="n"/>
      <c r="D10" s="13" t="inlineStr">
        <is>
          <t>from your attendance records</t>
        </is>
      </c>
    </row>
    <row r="12">
      <c r="B12" s="11" t="inlineStr">
        <is>
          <t>Your cost per filled seat</t>
        </is>
      </c>
      <c r="C12" s="17">
        <f>IF(OR(N(C6)=0,N(C8)=0),"",C6/C8)</f>
        <v/>
      </c>
    </row>
    <row r="13">
      <c r="B13" s="11" t="inlineStr">
        <is>
          <t>Floor price per visit at your margin</t>
        </is>
      </c>
      <c r="C13" s="17">
        <f>IF(OR(C12="",C9="",N(C9)&gt;=1),"",C12/(1-C9))</f>
        <v/>
      </c>
    </row>
    <row r="14">
      <c r="B14" s="11" t="inlineStr">
        <is>
          <t>Fill rate</t>
        </is>
      </c>
      <c r="C14" s="18">
        <f>IF(OR(N(C7)=0,N(C8)=0),"",C8/C7)</f>
        <v/>
      </c>
    </row>
    <row r="16" ht="44" customHeight="1">
      <c r="B16" s="19" t="inlineStr">
        <is>
          <t>Tier</t>
        </is>
      </c>
      <c r="C16" s="19" t="inlineStr">
        <is>
          <t>Visits a month</t>
        </is>
      </c>
      <c r="D16" s="19" t="inlineStr">
        <is>
          <t>Floor price (monthly)</t>
        </is>
      </c>
      <c r="E16" s="19" t="inlineStr">
        <is>
          <t>Your price</t>
        </is>
      </c>
      <c r="F16" s="19" t="inlineStr">
        <is>
          <t>Effective price per visit</t>
        </is>
      </c>
      <c r="G16" s="19" t="inlineStr">
        <is>
          <t>Margin at your price</t>
        </is>
      </c>
      <c r="H16" s="19" t="inlineStr">
        <is>
          <t>Local competitor price</t>
        </is>
      </c>
      <c r="I16" s="19" t="inlineStr">
        <is>
          <t>You vs. market</t>
        </is>
      </c>
      <c r="J16" s="19" t="inlineStr">
        <is>
          <t>Check</t>
        </is>
      </c>
    </row>
    <row r="17" ht="20" customHeight="1">
      <c r="B17" s="11" t="inlineStr">
        <is>
          <t>Drop-in (one class)</t>
        </is>
      </c>
      <c r="C17" s="20" t="n">
        <v>1</v>
      </c>
      <c r="D17" s="17">
        <f>IF(OR($C$13="",C17=""),"",$C$13*C17)</f>
        <v/>
      </c>
      <c r="E17" s="12" t="n"/>
      <c r="F17" s="21">
        <f>IF(OR(N(E17)=0,N(C17)=0),"",E17/C17)</f>
        <v/>
      </c>
      <c r="G17" s="18">
        <f>IF(OR(N(E17)=0,$C$12="",N(C17)=0),"",1-($C$12*C17)/E17)</f>
        <v/>
      </c>
      <c r="H17" s="12" t="n"/>
      <c r="I17" s="22">
        <f>IF(OR(N(E17)=0,N(H17)=0),"",E17/H17-1)</f>
        <v/>
      </c>
      <c r="J17" s="23">
        <f>IF(OR(N(E17)=0,D17=""),"",IF(E17&lt;D17,"UNDER FLOOR","OK"))</f>
        <v/>
      </c>
    </row>
    <row r="18" ht="20" customHeight="1">
      <c r="B18" s="11" t="inlineStr">
        <is>
          <t>4-Pack (four a month)</t>
        </is>
      </c>
      <c r="C18" s="20" t="n">
        <v>4</v>
      </c>
      <c r="D18" s="17">
        <f>IF(OR($C$13="",C18=""),"",$C$13*C18)</f>
        <v/>
      </c>
      <c r="E18" s="12" t="n"/>
      <c r="F18" s="21">
        <f>IF(OR(N(E18)=0,N(C18)=0),"",E18/C18)</f>
        <v/>
      </c>
      <c r="G18" s="18">
        <f>IF(OR(N(E18)=0,$C$12="",N(C18)=0),"",1-($C$12*C18)/E18)</f>
        <v/>
      </c>
      <c r="H18" s="12" t="n"/>
      <c r="I18" s="22">
        <f>IF(OR(N(E18)=0,N(H18)=0),"",E18/H18-1)</f>
        <v/>
      </c>
      <c r="J18" s="23">
        <f>IF(OR(N(E18)=0,D18=""),"",IF(E18&lt;D18,"UNDER FLOOR","OK"))</f>
        <v/>
      </c>
    </row>
    <row r="19" ht="20" customHeight="1">
      <c r="B19" s="11" t="inlineStr">
        <is>
          <t>8-Pack (eight a month)</t>
        </is>
      </c>
      <c r="C19" s="20" t="n">
        <v>8</v>
      </c>
      <c r="D19" s="17">
        <f>IF(OR($C$13="",C19=""),"",$C$13*C19)</f>
        <v/>
      </c>
      <c r="E19" s="12" t="n"/>
      <c r="F19" s="21">
        <f>IF(OR(N(E19)=0,N(C19)=0),"",E19/C19)</f>
        <v/>
      </c>
      <c r="G19" s="18">
        <f>IF(OR(N(E19)=0,$C$12="",N(C19)=0),"",1-($C$12*C19)/E19)</f>
        <v/>
      </c>
      <c r="H19" s="12" t="n"/>
      <c r="I19" s="22">
        <f>IF(OR(N(E19)=0,N(H19)=0),"",E19/H19-1)</f>
        <v/>
      </c>
      <c r="J19" s="23">
        <f>IF(OR(N(E19)=0,D19=""),"",IF(E19&lt;D19,"UNDER FLOOR","OK"))</f>
        <v/>
      </c>
    </row>
    <row r="20" ht="20" customHeight="1">
      <c r="B20" s="11" t="inlineStr">
        <is>
          <t>Unlimited</t>
        </is>
      </c>
      <c r="C20" s="24">
        <f>IF(N(C10)=0,"",C10)</f>
        <v/>
      </c>
      <c r="D20" s="17">
        <f>IF(OR($C$13="",C20=""),"",$C$13*C20)</f>
        <v/>
      </c>
      <c r="E20" s="12" t="n"/>
      <c r="F20" s="21">
        <f>IF(OR(N(E20)=0,N(C20)=0),"",E20/C20)</f>
        <v/>
      </c>
      <c r="G20" s="18">
        <f>IF(OR(N(E20)=0,$C$12="",N(C20)=0),"",1-($C$12*C20)/E20)</f>
        <v/>
      </c>
      <c r="H20" s="12" t="n"/>
      <c r="I20" s="22">
        <f>IF(OR(N(E20)=0,N(H20)=0),"",E20/H20-1)</f>
        <v/>
      </c>
      <c r="J20" s="23">
        <f>IF(OR(N(E20)=0,D20=""),"",IF(E20&lt;D20,"UNDER FLOOR","OK"))</f>
        <v/>
      </c>
    </row>
    <row r="22">
      <c r="B22" s="9" t="inlineStr">
        <is>
          <t>Read the effective price per visit down the column: it should fall as the tier rises, which is what rewards people for coming more. If unlimited lands under its floor, check the visits number before you cut anything. The empty seats between your cap and what you fill are rent you paid for nothing; the fill rate above is that gap.</t>
        </is>
      </c>
    </row>
    <row r="23"/>
    <row r="24"/>
  </sheetData>
  <mergeCells count="3">
    <mergeCell ref="B22:J24"/>
    <mergeCell ref="B3:J3"/>
    <mergeCell ref="B2:J2"/>
  </mergeCells>
  <conditionalFormatting sqref="J17:J20">
    <cfRule type="expression" priority="1" dxfId="0">
      <formula>J17="UNDER FLOOR"</formula>
    </cfRule>
    <cfRule type="expression" priority="2" dxfId="1">
      <formula>J17="OK"</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2026-09-22T22:45:40Z</dcterms:created>
  <dcterms:modified xsi:type="dcterms:W3CDTF">2026-09-22T22:45:40Z</dcterms:modified>
</cp:coreProperties>
</file>