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corecard"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name val="Arial"/>
      <b val="1"/>
      <color rgb="00FFFFFF"/>
      <sz val="16"/>
    </font>
    <font>
      <name val="Arial"/>
      <i val="1"/>
      <color rgb="00FFFFFF"/>
      <sz val="10"/>
    </font>
    <font>
      <name val="Arial"/>
      <b val="1"/>
      <color rgb="00092C42"/>
      <sz val="12"/>
    </font>
    <font>
      <name val="Arial"/>
      <color rgb="00123C4F"/>
      <sz val="10"/>
    </font>
    <font>
      <name val="Arial"/>
      <color rgb="000E7C86"/>
      <sz val="10"/>
      <u val="single"/>
    </font>
    <font>
      <name val="Arial"/>
      <i val="1"/>
      <color rgb="006B7C88"/>
      <sz val="9"/>
    </font>
    <font>
      <name val="Arial"/>
      <b val="1"/>
      <color rgb="00FFFFFF"/>
      <sz val="9"/>
    </font>
    <font>
      <name val="Arial"/>
      <b val="1"/>
      <color rgb="00092C42"/>
      <sz val="10"/>
    </font>
    <font>
      <name val="Arial"/>
      <color rgb="000000FF"/>
      <sz val="10"/>
    </font>
    <font>
      <name val="Arial"/>
      <color rgb="00000000"/>
      <sz val="10"/>
    </font>
    <font>
      <name val="Arial"/>
      <b val="1"/>
      <color rgb="00000000"/>
      <sz val="10"/>
    </font>
    <font>
      <name val="Arial"/>
      <b val="1"/>
      <color rgb="00092C42"/>
      <sz val="11"/>
    </font>
    <font>
      <name val="Arial"/>
      <b val="1"/>
      <color rgb="00123C4F"/>
      <sz val="10"/>
    </font>
  </fonts>
  <fills count="8">
    <fill>
      <patternFill/>
    </fill>
    <fill>
      <patternFill patternType="gray125"/>
    </fill>
    <fill>
      <patternFill patternType="solid">
        <fgColor rgb="00092C42"/>
      </patternFill>
    </fill>
    <fill>
      <patternFill patternType="solid">
        <fgColor rgb="0008C9B5"/>
      </patternFill>
    </fill>
    <fill>
      <patternFill patternType="solid">
        <fgColor rgb="00FFF9DB"/>
      </patternFill>
    </fill>
    <fill>
      <patternFill patternType="solid">
        <fgColor rgb="00E6FAF8"/>
      </patternFill>
    </fill>
    <fill>
      <patternFill patternType="solid">
        <fgColor rgb="001A4A6B"/>
      </patternFill>
    </fill>
    <fill>
      <patternFill patternType="solid">
        <fgColor rgb="00F3F4F7"/>
      </patternFill>
    </fill>
  </fills>
  <borders count="5">
    <border>
      <left/>
      <right/>
      <top/>
      <bottom/>
      <diagonal/>
    </border>
    <border>
      <left style="thin">
        <color rgb="00C9D3DB"/>
      </left>
      <right style="thin">
        <color rgb="00C9D3DB"/>
      </right>
      <top style="thin">
        <color rgb="00C9D3DB"/>
      </top>
      <bottom style="thin">
        <color rgb="00C9D3DB"/>
      </bottom>
    </border>
    <border>
      <left/>
      <right/>
      <top style="thin">
        <color rgb="00C9D3DB"/>
      </top>
      <bottom/>
      <diagonal/>
    </border>
    <border>
      <left/>
      <right style="thin">
        <color rgb="00C9D3DB"/>
      </right>
      <top style="thin">
        <color rgb="00C9D3DB"/>
      </top>
      <bottom/>
      <diagonal/>
    </border>
    <border>
      <left/>
      <right style="thin">
        <color rgb="00C9D3DB"/>
      </right>
      <top style="thin">
        <color rgb="00C9D3DB"/>
      </top>
      <bottom style="thin">
        <color rgb="00C9D3DB"/>
      </bottom>
      <diagonal/>
    </border>
  </borders>
  <cellStyleXfs count="1">
    <xf numFmtId="0" fontId="0" fillId="0" borderId="0"/>
  </cellStyleXfs>
  <cellXfs count="28">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wrapText="1" indent="1"/>
    </xf>
    <xf numFmtId="0" fontId="0"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4" fillId="4" borderId="0" applyAlignment="1" pivotButton="0" quotePrefix="0" xfId="0">
      <alignment vertical="top" wrapText="1"/>
    </xf>
    <xf numFmtId="0" fontId="4" fillId="5" borderId="0" applyAlignment="1" pivotButton="0" quotePrefix="0" xfId="0">
      <alignment vertical="top" wrapText="1"/>
    </xf>
    <xf numFmtId="0" fontId="6" fillId="0" borderId="0" applyAlignment="1" pivotButton="0" quotePrefix="0" xfId="0">
      <alignment vertical="top" wrapText="1"/>
    </xf>
    <xf numFmtId="0" fontId="0" fillId="2" borderId="0" pivotButton="0" quotePrefix="0" xfId="0"/>
    <xf numFmtId="0" fontId="7" fillId="6" borderId="1" applyAlignment="1" pivotButton="0" quotePrefix="0" xfId="0">
      <alignment horizontal="center" vertical="center" wrapText="1"/>
    </xf>
    <xf numFmtId="0" fontId="8" fillId="7" borderId="1" applyAlignment="1" pivotButton="0" quotePrefix="0" xfId="0">
      <alignment vertical="center" wrapText="1"/>
    </xf>
    <xf numFmtId="0" fontId="6" fillId="7" borderId="1" applyAlignment="1" pivotButton="0" quotePrefix="0" xfId="0">
      <alignment vertical="center" wrapText="1"/>
    </xf>
    <xf numFmtId="0" fontId="0" fillId="7" borderId="1" pivotButton="0" quotePrefix="0" xfId="0"/>
    <xf numFmtId="0" fontId="8" fillId="7" borderId="1" applyAlignment="1" pivotButton="0" quotePrefix="0" xfId="0">
      <alignment horizontal="center" vertical="center"/>
    </xf>
    <xf numFmtId="10" fontId="8" fillId="7" borderId="1" applyAlignment="1" pivotButton="0" quotePrefix="0" xfId="0">
      <alignment horizontal="center" vertical="center"/>
    </xf>
    <xf numFmtId="164" fontId="9" fillId="4" borderId="1" applyAlignment="1" pivotButton="0" quotePrefix="0" xfId="0">
      <alignment vertical="center"/>
    </xf>
    <xf numFmtId="0" fontId="9" fillId="4" borderId="1" applyAlignment="1" pivotButton="0" quotePrefix="0" xfId="0">
      <alignment vertical="center" wrapText="1"/>
    </xf>
    <xf numFmtId="1" fontId="10" fillId="5" borderId="1" applyAlignment="1" pivotButton="0" quotePrefix="0" xfId="0">
      <alignment horizontal="center" vertical="center"/>
    </xf>
    <xf numFmtId="0" fontId="11" fillId="5" borderId="1" applyAlignment="1" pivotButton="0" quotePrefix="0" xfId="0">
      <alignment horizontal="center" vertical="center"/>
    </xf>
    <xf numFmtId="3" fontId="9" fillId="4" borderId="1" applyAlignment="1" pivotButton="0" quotePrefix="0" xfId="0">
      <alignment vertical="center"/>
    </xf>
    <xf numFmtId="10" fontId="11" fillId="5" borderId="1" applyAlignment="1" pivotButton="0" quotePrefix="0" xfId="0">
      <alignment horizontal="center" vertical="center"/>
    </xf>
    <xf numFmtId="0" fontId="12" fillId="0" borderId="0" applyAlignment="1" pivotButton="0" quotePrefix="0" xfId="0">
      <alignment vertical="center" wrapText="1"/>
    </xf>
    <xf numFmtId="0" fontId="13" fillId="0" borderId="0" applyAlignment="1" pivotButton="0" quotePrefix="0" xfId="0">
      <alignment vertical="center" wrapText="1"/>
    </xf>
    <xf numFmtId="1" fontId="11" fillId="5" borderId="1" applyAlignment="1" pivotButton="0" quotePrefix="0" xfId="0">
      <alignment horizontal="center" vertical="center"/>
    </xf>
    <xf numFmtId="0" fontId="0" fillId="0" borderId="4" pivotButton="0" quotePrefix="0" xfId="0"/>
    <xf numFmtId="0" fontId="6" fillId="0" borderId="0" applyAlignment="1" pivotButton="0" quotePrefix="0" xfId="0">
      <alignment vertical="center" wrapText="1"/>
    </xf>
  </cellXfs>
  <cellStyles count="1">
    <cellStyle name="Normal" xfId="0" builtinId="0" hidden="0"/>
  </cellStyles>
  <dxfs count="3">
    <dxf>
      <fill>
        <patternFill patternType="solid">
          <fgColor rgb="00D1FADF"/>
        </patternFill>
      </fill>
    </dxf>
    <dxf>
      <fill>
        <patternFill patternType="solid">
          <fgColor rgb="00FEF0C7"/>
        </patternFill>
      </fill>
    </dxf>
    <dxf>
      <fill>
        <patternFill patternType="solid">
          <fgColor rgb="00FEE4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ailerlite.com/blog/compare-your-email-performance-metrics-industry-benchmarks" TargetMode="External" Id="rId1" /><Relationship Type="http://schemas.openxmlformats.org/officeDocument/2006/relationships/hyperlink" Target="https://gymdesk.com/blog/how-to-create-an-engaging-fitness-newsletter" TargetMode="External" Id="rId2" /></Relationships>
</file>

<file path=xl/worksheets/sheet1.xml><?xml version="1.0" encoding="utf-8"?>
<worksheet xmlns="http://schemas.openxmlformats.org/spreadsheetml/2006/main">
  <sheetPr>
    <outlinePr summaryBelow="1" summaryRight="1"/>
    <pageSetUpPr fitToPage="1"/>
  </sheetPr>
  <dimension ref="B2:B25"/>
  <sheetViews>
    <sheetView showGridLines="0" workbookViewId="0">
      <selection activeCell="A1" sqref="A1"/>
    </sheetView>
  </sheetViews>
  <sheetFormatPr baseColWidth="8" defaultRowHeight="15"/>
  <cols>
    <col width="3" customWidth="1" min="1" max="1"/>
    <col width="104" customWidth="1" min="2" max="2"/>
  </cols>
  <sheetData>
    <row r="2" ht="32" customHeight="1">
      <c r="B2" s="1" t="inlineStr">
        <is>
          <t>GYM NEWSLETTER SCORECARD</t>
        </is>
      </c>
    </row>
    <row r="3" ht="30" customHeight="1">
      <c r="B3" s="2" t="inlineStr">
        <is>
          <t>One row per issue. Five numbers from your email tool, two rates it works out for you.</t>
        </is>
      </c>
    </row>
    <row r="4" ht="4" customHeight="1">
      <c r="B4" s="3" t="n"/>
    </row>
    <row r="6" ht="22" customHeight="1">
      <c r="B6" s="4" t="inlineStr">
        <is>
          <t>What this does</t>
        </is>
      </c>
    </row>
    <row r="7" ht="45" customHeight="1">
      <c r="B7" s="5" t="inlineStr">
        <is>
          <t>After each send, look at a small set of numbers and ignore the rest. This sheet turns that into a ten-minute monthly habit: log the issue, and the Scorecard tab works out your click rate and unsubscribe rate and sets each one against the health and fitness median.</t>
        </is>
      </c>
    </row>
    <row r="8" ht="22" customHeight="1">
      <c r="B8" s="4" t="inlineStr">
        <is>
          <t>How to use it (about ten minutes an issue)</t>
        </is>
      </c>
    </row>
    <row r="9" ht="30" customHeight="1">
      <c r="B9" s="5" t="inlineStr">
        <is>
          <t>1.  Scorecard tab: enter the send date and the subject line. The sheet counts the characters and flags anything outside 20 to 40.</t>
        </is>
      </c>
    </row>
    <row r="10" ht="30" customHeight="1">
      <c r="B10" s="5" t="inlineStr">
        <is>
          <t>2.  From your email tool's report, enter how many people it went to, how many clicked something, and how many unsubscribed. The two rates fill in on their own.</t>
        </is>
      </c>
    </row>
    <row r="11" ht="45" customHeight="1">
      <c r="B11" s="5" t="inlineStr">
        <is>
          <t>3.  Write down replies and front-desk mentions, and what people actually did: bookings, registrations, a workshop that filled. No email report has those numbers, so they're the easiest to skip and the most useful to have.</t>
        </is>
      </c>
    </row>
    <row r="12" ht="16" customHeight="1">
      <c r="B12" s="5" t="inlineStr">
        <is>
          <t>4.  Use the Notes column for what you'll change next time, then read it before you write the next issue.</t>
        </is>
      </c>
    </row>
    <row r="13" ht="22" customHeight="1">
      <c r="B13" s="4" t="inlineStr">
        <is>
          <t>The benchmarks, and the only ones on this sheet</t>
        </is>
      </c>
    </row>
    <row r="14" ht="60" customHeight="1">
      <c r="B14" s="5" t="inlineStr">
        <is>
          <t>Click rate: 1.45%. Unsubscribe rate: 0.3%. Both are the health and fitness medians in MailerLite's 2026 email benchmarks (3.6 million campaigns sent December 2024 to November 2025). Median means half of fitness senders land above it and half below. At or above 1.45% clicks, you're normal or better. An unsubscribe rate well over 0.3% on one issue means something in that issue missed.</t>
        </is>
      </c>
    </row>
    <row r="15" ht="16" customHeight="1">
      <c r="B15" s="6" t="inlineStr">
        <is>
          <t>https://www.mailerlite.com/blog/compare-your-email-performance-metrics-industry-benchmarks</t>
        </is>
      </c>
    </row>
    <row r="16" ht="45" customHeight="1">
      <c r="B16" s="5" t="inlineStr">
        <is>
          <t>Subject line: 20 to 40 characters. In MailerLite's 2026 study of 20,000 campaigns, the best-performing sends were 45% more likely to have a subject line in that range. It's a tendency, not a rule, so the flag is a nudge.</t>
        </is>
      </c>
    </row>
    <row r="17" ht="22" customHeight="1">
      <c r="B17" s="4" t="inlineStr">
        <is>
          <t>Why there's no open-rate column</t>
        </is>
      </c>
    </row>
    <row r="18" ht="45" customHeight="1">
      <c r="B18" s="5" t="inlineStr">
        <is>
          <t>Apple's Mail Privacy Protection loads email content in the background for people who turn it on, whether they read the email or not, so a lot of your opens are phones, not people. Treat open rate as a loose trend line at best. This scorecard tracks clicks.</t>
        </is>
      </c>
    </row>
    <row r="19" ht="22" customHeight="1">
      <c r="B19" s="4" t="inlineStr">
        <is>
          <t>Color key</t>
        </is>
      </c>
    </row>
    <row r="20" ht="16" customHeight="1">
      <c r="B20" s="7" t="inlineStr">
        <is>
          <t>Pale yellow cells: you fill these in.</t>
        </is>
      </c>
    </row>
    <row r="21" ht="16" customHeight="1">
      <c r="B21" s="8" t="inlineStr">
        <is>
          <t>Pale teal cells: formulas. Don't type over them.</t>
        </is>
      </c>
    </row>
    <row r="22" ht="22" customHeight="1">
      <c r="B22" s="4" t="inlineStr">
        <is>
          <t>Where this comes from</t>
        </is>
      </c>
    </row>
    <row r="23" ht="16" customHeight="1">
      <c r="B23" s="5" t="inlineStr">
        <is>
          <t>Step 6 of Gymdesk's guide to writing a gym newsletter your members actually open.</t>
        </is>
      </c>
    </row>
    <row r="24" ht="16" customHeight="1">
      <c r="B24" s="6" t="inlineStr">
        <is>
          <t>https://gymdesk.com/blog/how-to-create-an-engaging-fitness-newsletter</t>
        </is>
      </c>
    </row>
    <row r="25" ht="30" customHeight="1">
      <c r="B25" s="9" t="inlineStr">
        <is>
          <t>Gymdesk  ·  gymdesk.com  ·  Gymdesk's email marketing sends from the same system that holds your members, filtered by membership, program, rank, or tags, with nothing to export or sync.</t>
        </is>
      </c>
    </row>
  </sheetData>
  <mergeCells count="2">
    <mergeCell ref="B3"/>
    <mergeCell ref="B2"/>
  </mergeCells>
  <hyperlinks>
    <hyperlink xmlns:r="http://schemas.openxmlformats.org/officeDocument/2006/relationships" ref="B15" r:id="rId1"/>
    <hyperlink xmlns:r="http://schemas.openxmlformats.org/officeDocument/2006/relationships" ref="B24" r:id="rId2"/>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O30"/>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3" customWidth="1" min="1" max="1"/>
    <col width="13" customWidth="1" min="2" max="2"/>
    <col width="40" customWidth="1" min="3" max="3"/>
    <col width="11" customWidth="1" min="4" max="4"/>
    <col width="12" customWidth="1" min="5" max="5"/>
    <col width="11" customWidth="1" min="6" max="6"/>
    <col width="11" customWidth="1" min="7" max="7"/>
    <col width="11" customWidth="1" min="8" max="8"/>
    <col width="13" customWidth="1" min="9" max="9"/>
    <col width="13" customWidth="1" min="10" max="10"/>
    <col width="13" customWidth="1" min="11" max="11"/>
    <col width="13" customWidth="1" min="12" max="12"/>
    <col width="16" customWidth="1" min="13" max="13"/>
    <col width="30" customWidth="1" min="14" max="14"/>
    <col width="30" customWidth="1" min="15" max="15"/>
  </cols>
  <sheetData>
    <row r="2" ht="32" customHeight="1">
      <c r="B2" s="1" t="inlineStr">
        <is>
          <t>THE SCORECARD</t>
        </is>
      </c>
      <c r="C2" s="10" t="n"/>
      <c r="D2" s="10" t="n"/>
      <c r="E2" s="10" t="n"/>
      <c r="F2" s="10" t="n"/>
      <c r="G2" s="10" t="n"/>
      <c r="H2" s="10" t="n"/>
      <c r="I2" s="10" t="n"/>
      <c r="J2" s="10" t="n"/>
      <c r="K2" s="10" t="n"/>
      <c r="L2" s="10" t="n"/>
      <c r="M2" s="10" t="n"/>
      <c r="N2" s="10" t="n"/>
      <c r="O2" s="10" t="n"/>
    </row>
    <row r="3" ht="30" customHeight="1">
      <c r="B3" s="2" t="inlineStr">
        <is>
          <t>Click rate = clicked ÷ sent to. Unsubscribe rate = unsubscribed ÷ sent to. Each is compared with the health and fitness median.</t>
        </is>
      </c>
      <c r="C3" s="10" t="n"/>
      <c r="D3" s="10" t="n"/>
      <c r="E3" s="10" t="n"/>
      <c r="F3" s="10" t="n"/>
      <c r="G3" s="10" t="n"/>
      <c r="H3" s="10" t="n"/>
      <c r="I3" s="10" t="n"/>
      <c r="J3" s="10" t="n"/>
      <c r="K3" s="10" t="n"/>
      <c r="L3" s="10" t="n"/>
      <c r="M3" s="10" t="n"/>
      <c r="N3" s="10" t="n"/>
      <c r="O3" s="10" t="n"/>
    </row>
    <row r="4" ht="4" customHeight="1">
      <c r="B4" s="3" t="n"/>
      <c r="C4" s="3" t="n"/>
      <c r="D4" s="3" t="n"/>
      <c r="E4" s="3" t="n"/>
      <c r="F4" s="3" t="n"/>
      <c r="G4" s="3" t="n"/>
      <c r="H4" s="3" t="n"/>
      <c r="I4" s="3" t="n"/>
      <c r="J4" s="3" t="n"/>
      <c r="K4" s="3" t="n"/>
      <c r="L4" s="3" t="n"/>
      <c r="M4" s="3" t="n"/>
      <c r="N4" s="3" t="n"/>
      <c r="O4" s="3" t="n"/>
    </row>
    <row r="6" ht="44" customHeight="1">
      <c r="B6" s="11" t="inlineStr">
        <is>
          <t>Send date</t>
        </is>
      </c>
      <c r="C6" s="11" t="inlineStr">
        <is>
          <t>Subject line</t>
        </is>
      </c>
      <c r="D6" s="11" t="inlineStr">
        <is>
          <t>Subject characters</t>
        </is>
      </c>
      <c r="E6" s="11" t="inlineStr">
        <is>
          <t>20 to 40 characters?</t>
        </is>
      </c>
      <c r="F6" s="11" t="inlineStr">
        <is>
          <t>Sent to</t>
        </is>
      </c>
      <c r="G6" s="11" t="inlineStr">
        <is>
          <t>Clicked</t>
        </is>
      </c>
      <c r="H6" s="11" t="inlineStr">
        <is>
          <t>Click rate</t>
        </is>
      </c>
      <c r="I6" s="11" t="inlineStr">
        <is>
          <t>vs 1.45% median</t>
        </is>
      </c>
      <c r="J6" s="11" t="inlineStr">
        <is>
          <t>Unsubscribed</t>
        </is>
      </c>
      <c r="K6" s="11" t="inlineStr">
        <is>
          <t>Unsubscribe rate</t>
        </is>
      </c>
      <c r="L6" s="11" t="inlineStr">
        <is>
          <t>vs 0.3% median</t>
        </is>
      </c>
      <c r="M6" s="11" t="inlineStr">
        <is>
          <t>Replies and front-desk mentions</t>
        </is>
      </c>
      <c r="N6" s="11" t="inlineStr">
        <is>
          <t>Action taken (bookings, registrations)</t>
        </is>
      </c>
      <c r="O6" s="11" t="inlineStr">
        <is>
          <t>Notes: what to change next time</t>
        </is>
      </c>
    </row>
    <row r="7" ht="22" customHeight="1">
      <c r="B7" s="12" t="inlineStr">
        <is>
          <t>Benchmark</t>
        </is>
      </c>
      <c r="C7" s="13" t="inlineStr">
        <is>
          <t>MailerLite 2026, health and fitness median</t>
        </is>
      </c>
      <c r="D7" s="14" t="n"/>
      <c r="E7" s="15" t="inlineStr">
        <is>
          <t>20 to 40</t>
        </is>
      </c>
      <c r="F7" s="14" t="n"/>
      <c r="G7" s="14" t="n"/>
      <c r="H7" s="16" t="n">
        <v>0.0145</v>
      </c>
      <c r="I7" s="14" t="n"/>
      <c r="J7" s="14" t="n"/>
      <c r="K7" s="16" t="n">
        <v>0.003</v>
      </c>
      <c r="L7" s="14" t="n"/>
      <c r="M7" s="14" t="n"/>
      <c r="N7" s="14" t="n"/>
      <c r="O7" s="14" t="n"/>
    </row>
    <row r="8" ht="30" customHeight="1">
      <c r="B8" s="17" t="n"/>
      <c r="C8" s="18" t="n"/>
      <c r="D8" s="19">
        <f>IF(C8="","",LEN(C8))</f>
        <v/>
      </c>
      <c r="E8" s="20">
        <f>IF(D8="","",IF(D8&lt;20,"SHORT",IF(D8&lt;=40,"IN RANGE","LONG")))</f>
        <v/>
      </c>
      <c r="F8" s="21" t="n"/>
      <c r="G8" s="21" t="n"/>
      <c r="H8" s="22">
        <f>IF(OR(N(F8)=0,G8=""),"",G8/F8)</f>
        <v/>
      </c>
      <c r="I8" s="20">
        <f>IF(H8="","",IF(H8&gt;=$H$7,"AT/ABOVE","BELOW"))</f>
        <v/>
      </c>
      <c r="J8" s="21" t="n"/>
      <c r="K8" s="22">
        <f>IF(OR(N(F8)=0,J8=""),"",J8/F8)</f>
        <v/>
      </c>
      <c r="L8" s="20">
        <f>IF(K8="","",IF(K8&lt;=$K$7,"AT/BELOW","ABOVE"))</f>
        <v/>
      </c>
      <c r="M8" s="18" t="n"/>
      <c r="N8" s="18" t="n"/>
      <c r="O8" s="18" t="n"/>
    </row>
    <row r="9" ht="30" customHeight="1">
      <c r="B9" s="17" t="n"/>
      <c r="C9" s="18" t="n"/>
      <c r="D9" s="19">
        <f>IF(C9="","",LEN(C9))</f>
        <v/>
      </c>
      <c r="E9" s="20">
        <f>IF(D9="","",IF(D9&lt;20,"SHORT",IF(D9&lt;=40,"IN RANGE","LONG")))</f>
        <v/>
      </c>
      <c r="F9" s="21" t="n"/>
      <c r="G9" s="21" t="n"/>
      <c r="H9" s="22">
        <f>IF(OR(N(F9)=0,G9=""),"",G9/F9)</f>
        <v/>
      </c>
      <c r="I9" s="20">
        <f>IF(H9="","",IF(H9&gt;=$H$7,"AT/ABOVE","BELOW"))</f>
        <v/>
      </c>
      <c r="J9" s="21" t="n"/>
      <c r="K9" s="22">
        <f>IF(OR(N(F9)=0,J9=""),"",J9/F9)</f>
        <v/>
      </c>
      <c r="L9" s="20">
        <f>IF(K9="","",IF(K9&lt;=$K$7,"AT/BELOW","ABOVE"))</f>
        <v/>
      </c>
      <c r="M9" s="18" t="n"/>
      <c r="N9" s="18" t="n"/>
      <c r="O9" s="18" t="n"/>
    </row>
    <row r="10" ht="30" customHeight="1">
      <c r="B10" s="17" t="n"/>
      <c r="C10" s="18" t="n"/>
      <c r="D10" s="19">
        <f>IF(C10="","",LEN(C10))</f>
        <v/>
      </c>
      <c r="E10" s="20">
        <f>IF(D10="","",IF(D10&lt;20,"SHORT",IF(D10&lt;=40,"IN RANGE","LONG")))</f>
        <v/>
      </c>
      <c r="F10" s="21" t="n"/>
      <c r="G10" s="21" t="n"/>
      <c r="H10" s="22">
        <f>IF(OR(N(F10)=0,G10=""),"",G10/F10)</f>
        <v/>
      </c>
      <c r="I10" s="20">
        <f>IF(H10="","",IF(H10&gt;=$H$7,"AT/ABOVE","BELOW"))</f>
        <v/>
      </c>
      <c r="J10" s="21" t="n"/>
      <c r="K10" s="22">
        <f>IF(OR(N(F10)=0,J10=""),"",J10/F10)</f>
        <v/>
      </c>
      <c r="L10" s="20">
        <f>IF(K10="","",IF(K10&lt;=$K$7,"AT/BELOW","ABOVE"))</f>
        <v/>
      </c>
      <c r="M10" s="18" t="n"/>
      <c r="N10" s="18" t="n"/>
      <c r="O10" s="18" t="n"/>
    </row>
    <row r="11" ht="30" customHeight="1">
      <c r="B11" s="17" t="n"/>
      <c r="C11" s="18" t="n"/>
      <c r="D11" s="19">
        <f>IF(C11="","",LEN(C11))</f>
        <v/>
      </c>
      <c r="E11" s="20">
        <f>IF(D11="","",IF(D11&lt;20,"SHORT",IF(D11&lt;=40,"IN RANGE","LONG")))</f>
        <v/>
      </c>
      <c r="F11" s="21" t="n"/>
      <c r="G11" s="21" t="n"/>
      <c r="H11" s="22">
        <f>IF(OR(N(F11)=0,G11=""),"",G11/F11)</f>
        <v/>
      </c>
      <c r="I11" s="20">
        <f>IF(H11="","",IF(H11&gt;=$H$7,"AT/ABOVE","BELOW"))</f>
        <v/>
      </c>
      <c r="J11" s="21" t="n"/>
      <c r="K11" s="22">
        <f>IF(OR(N(F11)=0,J11=""),"",J11/F11)</f>
        <v/>
      </c>
      <c r="L11" s="20">
        <f>IF(K11="","",IF(K11&lt;=$K$7,"AT/BELOW","ABOVE"))</f>
        <v/>
      </c>
      <c r="M11" s="18" t="n"/>
      <c r="N11" s="18" t="n"/>
      <c r="O11" s="18" t="n"/>
    </row>
    <row r="12" ht="30" customHeight="1">
      <c r="B12" s="17" t="n"/>
      <c r="C12" s="18" t="n"/>
      <c r="D12" s="19">
        <f>IF(C12="","",LEN(C12))</f>
        <v/>
      </c>
      <c r="E12" s="20">
        <f>IF(D12="","",IF(D12&lt;20,"SHORT",IF(D12&lt;=40,"IN RANGE","LONG")))</f>
        <v/>
      </c>
      <c r="F12" s="21" t="n"/>
      <c r="G12" s="21" t="n"/>
      <c r="H12" s="22">
        <f>IF(OR(N(F12)=0,G12=""),"",G12/F12)</f>
        <v/>
      </c>
      <c r="I12" s="20">
        <f>IF(H12="","",IF(H12&gt;=$H$7,"AT/ABOVE","BELOW"))</f>
        <v/>
      </c>
      <c r="J12" s="21" t="n"/>
      <c r="K12" s="22">
        <f>IF(OR(N(F12)=0,J12=""),"",J12/F12)</f>
        <v/>
      </c>
      <c r="L12" s="20">
        <f>IF(K12="","",IF(K12&lt;=$K$7,"AT/BELOW","ABOVE"))</f>
        <v/>
      </c>
      <c r="M12" s="18" t="n"/>
      <c r="N12" s="18" t="n"/>
      <c r="O12" s="18" t="n"/>
    </row>
    <row r="13" ht="30" customHeight="1">
      <c r="B13" s="17" t="n"/>
      <c r="C13" s="18" t="n"/>
      <c r="D13" s="19">
        <f>IF(C13="","",LEN(C13))</f>
        <v/>
      </c>
      <c r="E13" s="20">
        <f>IF(D13="","",IF(D13&lt;20,"SHORT",IF(D13&lt;=40,"IN RANGE","LONG")))</f>
        <v/>
      </c>
      <c r="F13" s="21" t="n"/>
      <c r="G13" s="21" t="n"/>
      <c r="H13" s="22">
        <f>IF(OR(N(F13)=0,G13=""),"",G13/F13)</f>
        <v/>
      </c>
      <c r="I13" s="20">
        <f>IF(H13="","",IF(H13&gt;=$H$7,"AT/ABOVE","BELOW"))</f>
        <v/>
      </c>
      <c r="J13" s="21" t="n"/>
      <c r="K13" s="22">
        <f>IF(OR(N(F13)=0,J13=""),"",J13/F13)</f>
        <v/>
      </c>
      <c r="L13" s="20">
        <f>IF(K13="","",IF(K13&lt;=$K$7,"AT/BELOW","ABOVE"))</f>
        <v/>
      </c>
      <c r="M13" s="18" t="n"/>
      <c r="N13" s="18" t="n"/>
      <c r="O13" s="18" t="n"/>
    </row>
    <row r="14" ht="30" customHeight="1">
      <c r="B14" s="17" t="n"/>
      <c r="C14" s="18" t="n"/>
      <c r="D14" s="19">
        <f>IF(C14="","",LEN(C14))</f>
        <v/>
      </c>
      <c r="E14" s="20">
        <f>IF(D14="","",IF(D14&lt;20,"SHORT",IF(D14&lt;=40,"IN RANGE","LONG")))</f>
        <v/>
      </c>
      <c r="F14" s="21" t="n"/>
      <c r="G14" s="21" t="n"/>
      <c r="H14" s="22">
        <f>IF(OR(N(F14)=0,G14=""),"",G14/F14)</f>
        <v/>
      </c>
      <c r="I14" s="20">
        <f>IF(H14="","",IF(H14&gt;=$H$7,"AT/ABOVE","BELOW"))</f>
        <v/>
      </c>
      <c r="J14" s="21" t="n"/>
      <c r="K14" s="22">
        <f>IF(OR(N(F14)=0,J14=""),"",J14/F14)</f>
        <v/>
      </c>
      <c r="L14" s="20">
        <f>IF(K14="","",IF(K14&lt;=$K$7,"AT/BELOW","ABOVE"))</f>
        <v/>
      </c>
      <c r="M14" s="18" t="n"/>
      <c r="N14" s="18" t="n"/>
      <c r="O14" s="18" t="n"/>
    </row>
    <row r="15" ht="30" customHeight="1">
      <c r="B15" s="17" t="n"/>
      <c r="C15" s="18" t="n"/>
      <c r="D15" s="19">
        <f>IF(C15="","",LEN(C15))</f>
        <v/>
      </c>
      <c r="E15" s="20">
        <f>IF(D15="","",IF(D15&lt;20,"SHORT",IF(D15&lt;=40,"IN RANGE","LONG")))</f>
        <v/>
      </c>
      <c r="F15" s="21" t="n"/>
      <c r="G15" s="21" t="n"/>
      <c r="H15" s="22">
        <f>IF(OR(N(F15)=0,G15=""),"",G15/F15)</f>
        <v/>
      </c>
      <c r="I15" s="20">
        <f>IF(H15="","",IF(H15&gt;=$H$7,"AT/ABOVE","BELOW"))</f>
        <v/>
      </c>
      <c r="J15" s="21" t="n"/>
      <c r="K15" s="22">
        <f>IF(OR(N(F15)=0,J15=""),"",J15/F15)</f>
        <v/>
      </c>
      <c r="L15" s="20">
        <f>IF(K15="","",IF(K15&lt;=$K$7,"AT/BELOW","ABOVE"))</f>
        <v/>
      </c>
      <c r="M15" s="18" t="n"/>
      <c r="N15" s="18" t="n"/>
      <c r="O15" s="18" t="n"/>
    </row>
    <row r="16" ht="30" customHeight="1">
      <c r="B16" s="17" t="n"/>
      <c r="C16" s="18" t="n"/>
      <c r="D16" s="19">
        <f>IF(C16="","",LEN(C16))</f>
        <v/>
      </c>
      <c r="E16" s="20">
        <f>IF(D16="","",IF(D16&lt;20,"SHORT",IF(D16&lt;=40,"IN RANGE","LONG")))</f>
        <v/>
      </c>
      <c r="F16" s="21" t="n"/>
      <c r="G16" s="21" t="n"/>
      <c r="H16" s="22">
        <f>IF(OR(N(F16)=0,G16=""),"",G16/F16)</f>
        <v/>
      </c>
      <c r="I16" s="20">
        <f>IF(H16="","",IF(H16&gt;=$H$7,"AT/ABOVE","BELOW"))</f>
        <v/>
      </c>
      <c r="J16" s="21" t="n"/>
      <c r="K16" s="22">
        <f>IF(OR(N(F16)=0,J16=""),"",J16/F16)</f>
        <v/>
      </c>
      <c r="L16" s="20">
        <f>IF(K16="","",IF(K16&lt;=$K$7,"AT/BELOW","ABOVE"))</f>
        <v/>
      </c>
      <c r="M16" s="18" t="n"/>
      <c r="N16" s="18" t="n"/>
      <c r="O16" s="18" t="n"/>
    </row>
    <row r="17" ht="30" customHeight="1">
      <c r="B17" s="17" t="n"/>
      <c r="C17" s="18" t="n"/>
      <c r="D17" s="19">
        <f>IF(C17="","",LEN(C17))</f>
        <v/>
      </c>
      <c r="E17" s="20">
        <f>IF(D17="","",IF(D17&lt;20,"SHORT",IF(D17&lt;=40,"IN RANGE","LONG")))</f>
        <v/>
      </c>
      <c r="F17" s="21" t="n"/>
      <c r="G17" s="21" t="n"/>
      <c r="H17" s="22">
        <f>IF(OR(N(F17)=0,G17=""),"",G17/F17)</f>
        <v/>
      </c>
      <c r="I17" s="20">
        <f>IF(H17="","",IF(H17&gt;=$H$7,"AT/ABOVE","BELOW"))</f>
        <v/>
      </c>
      <c r="J17" s="21" t="n"/>
      <c r="K17" s="22">
        <f>IF(OR(N(F17)=0,J17=""),"",J17/F17)</f>
        <v/>
      </c>
      <c r="L17" s="20">
        <f>IF(K17="","",IF(K17&lt;=$K$7,"AT/BELOW","ABOVE"))</f>
        <v/>
      </c>
      <c r="M17" s="18" t="n"/>
      <c r="N17" s="18" t="n"/>
      <c r="O17" s="18" t="n"/>
    </row>
    <row r="18" ht="30" customHeight="1">
      <c r="B18" s="17" t="n"/>
      <c r="C18" s="18" t="n"/>
      <c r="D18" s="19">
        <f>IF(C18="","",LEN(C18))</f>
        <v/>
      </c>
      <c r="E18" s="20">
        <f>IF(D18="","",IF(D18&lt;20,"SHORT",IF(D18&lt;=40,"IN RANGE","LONG")))</f>
        <v/>
      </c>
      <c r="F18" s="21" t="n"/>
      <c r="G18" s="21" t="n"/>
      <c r="H18" s="22">
        <f>IF(OR(N(F18)=0,G18=""),"",G18/F18)</f>
        <v/>
      </c>
      <c r="I18" s="20">
        <f>IF(H18="","",IF(H18&gt;=$H$7,"AT/ABOVE","BELOW"))</f>
        <v/>
      </c>
      <c r="J18" s="21" t="n"/>
      <c r="K18" s="22">
        <f>IF(OR(N(F18)=0,J18=""),"",J18/F18)</f>
        <v/>
      </c>
      <c r="L18" s="20">
        <f>IF(K18="","",IF(K18&lt;=$K$7,"AT/BELOW","ABOVE"))</f>
        <v/>
      </c>
      <c r="M18" s="18" t="n"/>
      <c r="N18" s="18" t="n"/>
      <c r="O18" s="18" t="n"/>
    </row>
    <row r="19" ht="30" customHeight="1">
      <c r="B19" s="17" t="n"/>
      <c r="C19" s="18" t="n"/>
      <c r="D19" s="19">
        <f>IF(C19="","",LEN(C19))</f>
        <v/>
      </c>
      <c r="E19" s="20">
        <f>IF(D19="","",IF(D19&lt;20,"SHORT",IF(D19&lt;=40,"IN RANGE","LONG")))</f>
        <v/>
      </c>
      <c r="F19" s="21" t="n"/>
      <c r="G19" s="21" t="n"/>
      <c r="H19" s="22">
        <f>IF(OR(N(F19)=0,G19=""),"",G19/F19)</f>
        <v/>
      </c>
      <c r="I19" s="20">
        <f>IF(H19="","",IF(H19&gt;=$H$7,"AT/ABOVE","BELOW"))</f>
        <v/>
      </c>
      <c r="J19" s="21" t="n"/>
      <c r="K19" s="22">
        <f>IF(OR(N(F19)=0,J19=""),"",J19/F19)</f>
        <v/>
      </c>
      <c r="L19" s="20">
        <f>IF(K19="","",IF(K19&lt;=$K$7,"AT/BELOW","ABOVE"))</f>
        <v/>
      </c>
      <c r="M19" s="18" t="n"/>
      <c r="N19" s="18" t="n"/>
      <c r="O19" s="18" t="n"/>
    </row>
    <row r="21">
      <c r="B21" s="23" t="inlineStr">
        <is>
          <t>Your numbers so far</t>
        </is>
      </c>
    </row>
    <row r="22" ht="18" customHeight="1">
      <c r="B22" s="24" t="inlineStr">
        <is>
          <t>Issues logged</t>
        </is>
      </c>
      <c r="D22" s="25">
        <f>IF(COUNT(H8:H19)=0,"",COUNT(H8:H19))</f>
        <v/>
      </c>
      <c r="E22" s="26" t="n"/>
    </row>
    <row r="23" ht="18" customHeight="1">
      <c r="B23" s="24" t="inlineStr">
        <is>
          <t>Average click rate</t>
        </is>
      </c>
      <c r="D23" s="22">
        <f>IF(COUNT(H8:H19)=0,"",AVERAGE(H8:H19))</f>
        <v/>
      </c>
      <c r="E23" s="26" t="n"/>
    </row>
    <row r="24" ht="18" customHeight="1">
      <c r="B24" s="24" t="inlineStr">
        <is>
          <t>Issues at or above the 1.45% click median</t>
        </is>
      </c>
      <c r="D24" s="25">
        <f>IF(COUNT(H8:H19)=0,"",COUNTIF(I8:I19,"AT/ABOVE"))</f>
        <v/>
      </c>
      <c r="E24" s="26" t="n"/>
    </row>
    <row r="25" ht="18" customHeight="1">
      <c r="B25" s="24" t="inlineStr">
        <is>
          <t>Average unsubscribe rate</t>
        </is>
      </c>
      <c r="D25" s="22">
        <f>IF(COUNT(K8:K19)=0,"",AVERAGE(K8:K19))</f>
        <v/>
      </c>
      <c r="E25" s="26" t="n"/>
    </row>
    <row r="26" ht="18" customHeight="1">
      <c r="B26" s="24" t="inlineStr">
        <is>
          <t>Issues above the 0.3% unsubscribe median</t>
        </is>
      </c>
      <c r="D26" s="25">
        <f>IF(COUNT(K8:K19)=0,"",COUNTIF(L8:L19,"ABOVE"))</f>
        <v/>
      </c>
      <c r="E26" s="26" t="n"/>
    </row>
    <row r="27" ht="18" customHeight="1">
      <c r="B27" s="24" t="inlineStr">
        <is>
          <t>Subject lines in the 20 to 40 range</t>
        </is>
      </c>
      <c r="D27" s="20">
        <f>IF(COUNT(D8:D19)=0,"",COUNTIF(E8:E19,"IN RANGE")&amp;" of "&amp;COUNT(D8:D19))</f>
        <v/>
      </c>
      <c r="E27" s="26" t="n"/>
    </row>
    <row r="29" ht="22" customHeight="1">
      <c r="B29" s="27" t="inlineStr">
        <is>
          <t>No open-rate column on purpose. Apple's Mail Privacy Protection loads email content in the background whether or not anyone reads it, so opens overcount. Clicks are the number to trust. Benchmarks are MailerLite's 2026 health and fitness medians (3.6 million campaigns, December 2024 to November 2025); the subject-line range is from MailerLite's 2026 study of 20,000 campaigns.</t>
        </is>
      </c>
    </row>
    <row r="30" ht="22" customHeight="1"/>
  </sheetData>
  <mergeCells count="16">
    <mergeCell ref="D25:E25"/>
    <mergeCell ref="B21:C21"/>
    <mergeCell ref="B24:C24"/>
    <mergeCell ref="D24:E24"/>
    <mergeCell ref="B25:C25"/>
    <mergeCell ref="B2:O2"/>
    <mergeCell ref="D27:E27"/>
    <mergeCell ref="D23:E23"/>
    <mergeCell ref="B23:C23"/>
    <mergeCell ref="B22:C22"/>
    <mergeCell ref="B3:O3"/>
    <mergeCell ref="D22:E22"/>
    <mergeCell ref="B26:C26"/>
    <mergeCell ref="B27:C27"/>
    <mergeCell ref="B29:O30"/>
    <mergeCell ref="D26:E26"/>
  </mergeCells>
  <conditionalFormatting sqref="E8:E19">
    <cfRule type="expression" priority="1" dxfId="0">
      <formula>$E8="IN RANGE"</formula>
    </cfRule>
    <cfRule type="expression" priority="2" dxfId="1">
      <formula>OR($E8="SHORT",$E8="LONG")</formula>
    </cfRule>
  </conditionalFormatting>
  <conditionalFormatting sqref="I8:I19">
    <cfRule type="expression" priority="3" dxfId="0">
      <formula>$I8="AT/ABOVE"</formula>
    </cfRule>
    <cfRule type="expression" priority="4" dxfId="1">
      <formula>$I8="BELOW"</formula>
    </cfRule>
  </conditionalFormatting>
  <conditionalFormatting sqref="L8:L19">
    <cfRule type="expression" priority="5" dxfId="0">
      <formula>$L8="AT/BELOW"</formula>
    </cfRule>
    <cfRule type="expression" priority="6" dxfId="2">
      <formula>$L8="ABOVE"</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2026-09-23T19:39:06Z</dcterms:created>
  <dcterms:modified xsi:type="dcterms:W3CDTF">2026-09-23T19:39:06Z</dcterms:modified>
</cp:coreProperties>
</file>