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Ladder" sheetId="2" state="visible" r:id="rId2"/>
    <sheet name="Payroll Check" sheetId="3" state="visible" r:id="rId3"/>
    <sheet name="First Hi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b val="1"/>
      <color rgb="00092C42"/>
      <sz val="12"/>
    </font>
    <font>
      <name val="Arial"/>
      <color rgb="00123C4F"/>
      <sz val="10"/>
    </font>
    <font>
      <name val="Arial"/>
      <color rgb="000E7C86"/>
      <sz val="10"/>
      <u val="single"/>
    </font>
    <font>
      <name val="Arial"/>
      <i val="1"/>
      <color rgb="006B7C88"/>
      <sz val="9"/>
    </font>
    <font>
      <name val="Arial"/>
      <b val="1"/>
      <color rgb="00FFFFFF"/>
      <sz val="9"/>
    </font>
    <font>
      <name val="Arial"/>
      <b val="1"/>
      <color rgb="00123C4F"/>
      <sz val="10"/>
    </font>
    <font>
      <name val="Arial"/>
      <color rgb="000000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092C42"/>
      <sz val="11"/>
    </font>
  </fonts>
  <fills count="7">
    <fill>
      <patternFill/>
    </fill>
    <fill>
      <patternFill patternType="gray125"/>
    </fill>
    <fill>
      <patternFill patternType="solid">
        <fgColor rgb="00092C42"/>
      </patternFill>
    </fill>
    <fill>
      <patternFill patternType="solid">
        <fgColor rgb="0008C9B5"/>
      </patternFill>
    </fill>
    <fill>
      <patternFill patternType="solid">
        <fgColor rgb="00FFF9DB"/>
      </patternFill>
    </fill>
    <fill>
      <patternFill patternType="solid">
        <fgColor rgb="00E6FAF8"/>
      </patternFill>
    </fill>
    <fill>
      <patternFill patternType="solid">
        <fgColor rgb="001A4A6B"/>
      </patternFill>
    </fill>
  </fills>
  <borders count="6">
    <border>
      <left/>
      <right/>
      <top/>
      <bottom/>
      <diagonal/>
    </border>
    <border>
      <left style="thin">
        <color rgb="00C9D3DB"/>
      </left>
      <right style="thin">
        <color rgb="00C9D3DB"/>
      </right>
      <top style="thin">
        <color rgb="00C9D3DB"/>
      </top>
      <bottom style="thin">
        <color rgb="00C9D3DB"/>
      </bottom>
    </border>
    <border>
      <left/>
      <right/>
      <top style="thin">
        <color rgb="00C9D3DB"/>
      </top>
      <bottom/>
      <diagonal/>
    </border>
    <border>
      <left/>
      <right style="thin">
        <color rgb="00C9D3DB"/>
      </right>
      <top style="thin">
        <color rgb="00C9D3DB"/>
      </top>
      <bottom/>
      <diagonal/>
    </border>
    <border>
      <left/>
      <right/>
      <top style="thin">
        <color rgb="00C9D3DB"/>
      </top>
      <bottom style="thin">
        <color rgb="00C9D3DB"/>
      </bottom>
      <diagonal/>
    </border>
    <border>
      <left/>
      <right style="thin">
        <color rgb="00C9D3DB"/>
      </right>
      <top style="thin">
        <color rgb="00C9D3DB"/>
      </top>
      <bottom style="thin">
        <color rgb="00C9D3DB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wrapText="1" indent="1"/>
    </xf>
    <xf numFmtId="0" fontId="0" fillId="3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5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0" fillId="2" borderId="0" pivotButton="0" quotePrefix="0" xfId="0"/>
    <xf numFmtId="0" fontId="7" fillId="6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164" fontId="9" fillId="4" borderId="1" pivotButton="0" quotePrefix="0" xfId="0"/>
    <xf numFmtId="1" fontId="9" fillId="4" borderId="1" pivotButton="0" quotePrefix="0" xfId="0"/>
    <xf numFmtId="164" fontId="10" fillId="5" borderId="1" pivotButton="0" quotePrefix="0" xfId="0"/>
    <xf numFmtId="9" fontId="11" fillId="5" borderId="1" pivotButton="0" quotePrefix="0" xfId="0"/>
    <xf numFmtId="0" fontId="9" fillId="4" borderId="1" pivotButton="0" quotePrefix="0" xfId="0"/>
    <xf numFmtId="1" fontId="10" fillId="5" borderId="1" pivotButton="0" quotePrefix="0" xfId="0"/>
    <xf numFmtId="164" fontId="11" fillId="5" borderId="1" pivotButton="0" quotePrefix="0" xfId="0"/>
    <xf numFmtId="165" fontId="10" fillId="5" borderId="1" pivotButton="0" quotePrefix="0" xfId="0"/>
    <xf numFmtId="0" fontId="10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ill>
        <patternFill patternType="solid">
          <fgColor rgb="00D1FADF"/>
        </patternFill>
      </fill>
    </dxf>
    <dxf>
      <fill>
        <patternFill patternType="solid">
          <fgColor rgb="00FEF0C7"/>
        </patternFill>
      </fill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ymdesk.com/blog/bjj-instructor-payroll-managemen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32" customHeight="1">
      <c r="B2" s="1" t="inlineStr">
        <is>
          <t>MULTI-INSTRUCTOR PAY LADDER</t>
        </is>
      </c>
    </row>
    <row r="3" ht="30" customHeight="1">
      <c r="B3" s="2" t="inlineStr">
        <is>
          <t>Four tiers, what each costs you a year, and whether the total fits your revenue.</t>
        </is>
      </c>
    </row>
    <row r="4" ht="4" customHeight="1">
      <c r="B4" s="3" t="n"/>
    </row>
    <row r="6" ht="22" customHeight="1">
      <c r="B6" s="4" t="inlineStr">
        <is>
          <t>What this does</t>
        </is>
      </c>
    </row>
    <row r="7" ht="45" customHeight="1">
      <c r="B7" s="5" t="inlineStr">
        <is>
          <t>Good instructors know when they're in a dead end. A pay ladder shows them what comes next, and shows you what the whole team costs before you promise anyone a raise. Fill in your rates, and the Ladder tab totals annual cost by tier. The Payroll Check tab compares it to your membership revenue.</t>
        </is>
      </c>
    </row>
    <row r="8" ht="22" customHeight="1">
      <c r="B8" s="4" t="inlineStr">
        <is>
          <t>How to use it (about twenty minutes)</t>
        </is>
      </c>
    </row>
    <row r="9" ht="30" customHeight="1">
      <c r="B9" s="5" t="inlineStr">
        <is>
          <t>1.  Ladder tab: for each tier, enter how you pay (per-class rate and classes a week, a monthly salary or stipend, or both) and how many instructors sit in that tier.</t>
        </is>
      </c>
    </row>
    <row r="10" ht="30" customHeight="1">
      <c r="B10" s="5" t="inlineStr">
        <is>
          <t>2.  Enter the bonuses you'll offer: a quarterly retention bonus and an enrollment bonus per new student who stays past 90 days, with how many you expect a year. Leave any you don't use blank.</t>
        </is>
      </c>
    </row>
    <row r="11" ht="30" customHeight="1">
      <c r="B11" s="5" t="inlineStr">
        <is>
          <t>3.  Payroll Check tab: enter your monthly membership revenue, or members and average monthly price. The ratio lands against the post's benchmark of 25 to 35% of monthly recurring revenue.</t>
        </is>
      </c>
    </row>
    <row r="12" ht="30" customHeight="1">
      <c r="B12" s="5" t="inlineStr">
        <is>
          <t>4.  First Hire tab: enter what a new instructor would cost a month to see how many memberships cover them.</t>
        </is>
      </c>
    </row>
    <row r="13" ht="22" customHeight="1">
      <c r="B13" s="4" t="inlineStr">
        <is>
          <t>Color key</t>
        </is>
      </c>
    </row>
    <row r="14" ht="16" customHeight="1">
      <c r="B14" s="6" t="inlineStr">
        <is>
          <t>Pale yellow cells: you fill these in.</t>
        </is>
      </c>
    </row>
    <row r="15" ht="16" customHeight="1">
      <c r="B15" s="7" t="inlineStr">
        <is>
          <t>Pale teal cells: formulas. Don't type over them.</t>
        </is>
      </c>
    </row>
    <row r="16" ht="22" customHeight="1">
      <c r="B16" s="4" t="inlineStr">
        <is>
          <t>Where the ranges come from</t>
        </is>
      </c>
    </row>
    <row r="17" ht="45" customHeight="1">
      <c r="B17" s="5" t="inlineStr">
        <is>
          <t>Typical compensation by tier, the bonus triggers, and the 25 to 35% benchmark are from Gymdesk's guide to BJJ instructor pay. They're ranges to gut-check against, and geography moves them. Classification (employee or contractor) changes your real cost; talk to your accountant before you set rates.</t>
        </is>
      </c>
    </row>
    <row r="18" ht="16" customHeight="1">
      <c r="B18" s="8" t="inlineStr">
        <is>
          <t>https://gymdesk.com/blog/bjj-instructor-payroll-management</t>
        </is>
      </c>
    </row>
    <row r="19" ht="30" customHeight="1">
      <c r="B19" s="9" t="inlineStr">
        <is>
          <t>Gymdesk  ·  gymdesk.com  ·  Gymdesk tracks who taught what and your membership revenue in one place, so the pay calculation starts from clean numbers.</t>
        </is>
      </c>
    </row>
  </sheetData>
  <mergeCells count="2">
    <mergeCell ref="B3"/>
    <mergeCell ref="B2"/>
  </mergeCells>
  <hyperlinks>
    <hyperlink xmlns:r="http://schemas.openxmlformats.org/officeDocument/2006/relationships" ref="B18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O15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26" customWidth="1" min="3" max="3"/>
    <col width="11" customWidth="1" min="4" max="4"/>
    <col width="10" customWidth="1" min="5" max="5"/>
    <col width="13" customWidth="1" min="6" max="6"/>
    <col width="12" customWidth="1" min="7" max="7"/>
    <col width="11" customWidth="1" min="8" max="8"/>
    <col width="12" customWidth="1" min="9" max="9"/>
    <col width="12" customWidth="1" min="10" max="10"/>
    <col width="13" customWidth="1" min="11" max="11"/>
    <col width="13" customWidth="1" min="12" max="12"/>
    <col width="10" customWidth="1" min="13" max="13"/>
    <col width="14" customWidth="1" min="14" max="14"/>
    <col width="26" customWidth="1" min="15" max="15"/>
  </cols>
  <sheetData>
    <row r="2" ht="32" customHeight="1">
      <c r="B2" s="1" t="inlineStr">
        <is>
          <t>THE LADDER</t>
        </is>
      </c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</row>
    <row r="3" ht="30" customHeight="1">
      <c r="B3" s="2" t="inlineStr">
        <is>
          <t>Annual cost per instructor = class pay + salary or stipend + bonuses. Tier total = that times headcount.</t>
        </is>
      </c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</row>
    <row r="4" ht="4" customHeight="1"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6" ht="44" customHeight="1">
      <c r="B6" s="11" t="inlineStr">
        <is>
          <t>Tier</t>
        </is>
      </c>
      <c r="C6" s="11" t="inlineStr">
        <is>
          <t>Typical pay (from the guide)</t>
        </is>
      </c>
      <c r="D6" s="11" t="inlineStr">
        <is>
          <t>Your rate per class</t>
        </is>
      </c>
      <c r="E6" s="11" t="inlineStr">
        <is>
          <t>Classes a week</t>
        </is>
      </c>
      <c r="F6" s="11" t="inlineStr">
        <is>
          <t>Monthly salary or stipend</t>
        </is>
      </c>
      <c r="G6" s="11" t="inlineStr">
        <is>
          <t>Quarterly retention bonus</t>
        </is>
      </c>
      <c r="H6" s="11" t="inlineStr">
        <is>
          <t>Enrollment bonus per student</t>
        </is>
      </c>
      <c r="I6" s="11" t="inlineStr">
        <is>
          <t>Students past 90 days (per year)</t>
        </is>
      </c>
      <c r="J6" s="11" t="inlineStr">
        <is>
          <t>Other annual pay</t>
        </is>
      </c>
      <c r="K6" s="11" t="inlineStr">
        <is>
          <t>Annual cost per instructor</t>
        </is>
      </c>
      <c r="L6" s="11" t="inlineStr">
        <is>
          <t>Instructors in this tier</t>
        </is>
      </c>
      <c r="M6" s="11" t="inlineStr">
        <is>
          <t>Share of total</t>
        </is>
      </c>
      <c r="N6" s="11" t="inlineStr">
        <is>
          <t>Tier total</t>
        </is>
      </c>
      <c r="O6" s="11" t="inlineStr">
        <is>
          <t>What earns the next tier</t>
        </is>
      </c>
    </row>
    <row r="7" ht="34" customHeight="1">
      <c r="B7" s="12" t="inlineStr">
        <is>
          <t>1 · Assistant (blue/purple belt)</t>
        </is>
      </c>
      <c r="C7" s="13" t="inlineStr">
        <is>
          <t>$15–$25/class, or free membership + $200–$400/month stipend</t>
        </is>
      </c>
      <c r="D7" s="14" t="n"/>
      <c r="E7" s="15" t="n"/>
      <c r="F7" s="14" t="n"/>
      <c r="G7" s="14" t="n"/>
      <c r="H7" s="14" t="n"/>
      <c r="I7" s="15" t="n"/>
      <c r="J7" s="14" t="n"/>
      <c r="K7" s="16">
        <f>IF(COUNT(D7:J7)=0,"",N(D7)*N(E7)*52+N(F7)*12+N(G7)*4+N(H7)*N(I7)+N(J7))</f>
        <v/>
      </c>
      <c r="L7" s="15" t="n"/>
      <c r="M7" s="17">
        <f>IF(OR(N7="",N($N$11)=0),"",N7/$N$11)</f>
        <v/>
      </c>
      <c r="N7" s="16">
        <f>IF(OR(K7="",L7=""),"",K7*L7)</f>
        <v/>
      </c>
      <c r="O7" s="18" t="n"/>
    </row>
    <row r="8" ht="34" customHeight="1">
      <c r="B8" s="12" t="inlineStr">
        <is>
          <t>2 · Class instructor (brown / new black)</t>
        </is>
      </c>
      <c r="C8" s="13" t="inlineStr">
        <is>
          <t>$30–$50/class or $25–$40/hr part-time</t>
        </is>
      </c>
      <c r="D8" s="14" t="n"/>
      <c r="E8" s="15" t="n"/>
      <c r="F8" s="14" t="n"/>
      <c r="G8" s="14" t="n"/>
      <c r="H8" s="14" t="n"/>
      <c r="I8" s="15" t="n"/>
      <c r="J8" s="14" t="n"/>
      <c r="K8" s="16">
        <f>IF(COUNT(D8:J8)=0,"",N(D8)*N(E8)*52+N(F8)*12+N(G8)*4+N(H8)*N(I8)+N(J8))</f>
        <v/>
      </c>
      <c r="L8" s="15" t="n"/>
      <c r="M8" s="17">
        <f>IF(OR(N8="",N($N$11)=0),"",N8/$N$11)</f>
        <v/>
      </c>
      <c r="N8" s="16">
        <f>IF(OR(K8="",L8=""),"",K8*L8)</f>
        <v/>
      </c>
      <c r="O8" s="18" t="n"/>
    </row>
    <row r="9" ht="34" customHeight="1">
      <c r="B9" s="12" t="inlineStr">
        <is>
          <t>3 · Lead instructor (experienced black)</t>
        </is>
      </c>
      <c r="C9" s="13" t="inlineStr">
        <is>
          <t>$45–$75/class or $40,000–$60,000/year</t>
        </is>
      </c>
      <c r="D9" s="14" t="n"/>
      <c r="E9" s="15" t="n"/>
      <c r="F9" s="14" t="n"/>
      <c r="G9" s="14" t="n"/>
      <c r="H9" s="14" t="n"/>
      <c r="I9" s="15" t="n"/>
      <c r="J9" s="14" t="n"/>
      <c r="K9" s="16">
        <f>IF(COUNT(D9:J9)=0,"",N(D9)*N(E9)*52+N(F9)*12+N(G9)*4+N(H9)*N(I9)+N(J9))</f>
        <v/>
      </c>
      <c r="L9" s="15" t="n"/>
      <c r="M9" s="17">
        <f>IF(OR(N9="",N($N$11)=0),"",N9/$N$11)</f>
        <v/>
      </c>
      <c r="N9" s="16">
        <f>IF(OR(K9="",L9=""),"",K9*L9)</f>
        <v/>
      </c>
      <c r="O9" s="18" t="n"/>
    </row>
    <row r="10" ht="34" customHeight="1">
      <c r="B10" s="12" t="inlineStr">
        <is>
          <t>4 · Head instructor / program director</t>
        </is>
      </c>
      <c r="C10" s="13" t="inlineStr">
        <is>
          <t>$60–$100+/class or $50,000–$80,000/year, hybrid</t>
        </is>
      </c>
      <c r="D10" s="14" t="n"/>
      <c r="E10" s="15" t="n"/>
      <c r="F10" s="14" t="n"/>
      <c r="G10" s="14" t="n"/>
      <c r="H10" s="14" t="n"/>
      <c r="I10" s="15" t="n"/>
      <c r="J10" s="14" t="n"/>
      <c r="K10" s="16">
        <f>IF(COUNT(D10:J10)=0,"",N(D10)*N(E10)*52+N(F10)*12+N(G10)*4+N(H10)*N(I10)+N(J10))</f>
        <v/>
      </c>
      <c r="L10" s="15" t="n"/>
      <c r="M10" s="17">
        <f>IF(OR(N10="",N($N$11)=0),"",N10/$N$11)</f>
        <v/>
      </c>
      <c r="N10" s="16">
        <f>IF(OR(K10="",L10=""),"",K10*L10)</f>
        <v/>
      </c>
      <c r="O10" s="18" t="n"/>
    </row>
    <row r="11">
      <c r="B11" s="12" t="inlineStr">
        <is>
          <t>Whole team, per year</t>
        </is>
      </c>
      <c r="L11" s="19">
        <f>IF(SUM(L7:L10)=0,"",SUM(L7:L10))</f>
        <v/>
      </c>
      <c r="N11" s="16">
        <f>IF(COUNT(N7:N10)=0,"",SUM(N7:N10))</f>
        <v/>
      </c>
    </row>
    <row r="12">
      <c r="B12" s="12" t="inlineStr">
        <is>
          <t>Whole team, per month</t>
        </is>
      </c>
      <c r="N12" s="16">
        <f>IF(N11="","",N11/12)</f>
        <v/>
      </c>
    </row>
    <row r="14" ht="22" customHeight="1">
      <c r="B14" s="13" t="inlineStr">
        <is>
          <t>Bonus triggers from the guide: retention bonus of $300 to $500 a quarter if the classes they teach hold retention above your target (the guide's lead-instructor example is 85%); enrollment bonus of $25 to $50 per new student who stays past 90 days. Private lessons are split separately (most common: the gym keeps 20 to 30%), so they're left out of this cost.</t>
        </is>
      </c>
    </row>
    <row r="15" ht="22" customHeight="1"/>
  </sheetData>
  <mergeCells count="3">
    <mergeCell ref="B3:O3"/>
    <mergeCell ref="B2:O2"/>
    <mergeCell ref="B14:O15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8" customWidth="1" min="3" max="3"/>
    <col width="4" customWidth="1" min="4" max="4"/>
    <col width="60" customWidth="1" min="5" max="5"/>
  </cols>
  <sheetData>
    <row r="2" ht="32" customHeight="1">
      <c r="B2" s="1" t="inlineStr">
        <is>
          <t>PAYROLL-TO-REVENUE CHECK</t>
        </is>
      </c>
      <c r="C2" s="10" t="n"/>
      <c r="D2" s="10" t="n"/>
      <c r="E2" s="10" t="n"/>
    </row>
    <row r="3" ht="30" customHeight="1">
      <c r="B3" s="2" t="inlineStr">
        <is>
          <t>The guide's benchmark: 25 to 35% of monthly recurring revenue on instructor pay.</t>
        </is>
      </c>
      <c r="C3" s="10" t="n"/>
      <c r="D3" s="10" t="n"/>
      <c r="E3" s="10" t="n"/>
    </row>
    <row r="4" ht="4" customHeight="1">
      <c r="B4" s="3" t="n"/>
      <c r="C4" s="3" t="n"/>
      <c r="D4" s="3" t="n"/>
      <c r="E4" s="3" t="n"/>
    </row>
    <row r="6">
      <c r="B6" s="12" t="inlineStr">
        <is>
          <t>Monthly membership revenue (if you know it)</t>
        </is>
      </c>
      <c r="C6" s="14" t="n"/>
    </row>
    <row r="7">
      <c r="B7" s="12" t="inlineStr">
        <is>
          <t>…or members</t>
        </is>
      </c>
      <c r="C7" s="15" t="n"/>
    </row>
    <row r="8">
      <c r="B8" s="12" t="inlineStr">
        <is>
          <t>…and average monthly price</t>
        </is>
      </c>
      <c r="C8" s="14" t="n"/>
    </row>
    <row r="10">
      <c r="B10" s="12" t="inlineStr">
        <is>
          <t>Monthly recurring revenue used</t>
        </is>
      </c>
      <c r="C10" s="16">
        <f>IF(N(C6)&gt;0,C6,IF(AND(N(C7)&gt;0,N(C8)&gt;0),C7*C8,""))</f>
        <v/>
      </c>
    </row>
    <row r="11">
      <c r="B11" s="12" t="inlineStr">
        <is>
          <t>Instructor pay per month (from Ladder)</t>
        </is>
      </c>
      <c r="C11" s="20">
        <f>IF(Ladder!N12="","",Ladder!N12)</f>
        <v/>
      </c>
    </row>
    <row r="12">
      <c r="B12" s="12" t="inlineStr">
        <is>
          <t>Payroll-to-revenue ratio</t>
        </is>
      </c>
      <c r="C12" s="21">
        <f>IF(OR(C10="",C11=""),"",C11/C10)</f>
        <v/>
      </c>
    </row>
    <row r="13">
      <c r="B13" s="12" t="inlineStr">
        <is>
          <t>Read</t>
        </is>
      </c>
      <c r="C13" s="22">
        <f>IF(C12="","",IF(C12&lt;0.25,"BELOW 25%",IF(C12&lt;=0.35,"IN RANGE",IF(C12&lt;=0.38,"WATCH","ABOVE 38%"))))</f>
        <v/>
      </c>
      <c r="D13" s="23" t="n"/>
      <c r="E13" s="24" t="n"/>
    </row>
    <row r="15">
      <c r="B15" s="25" t="inlineStr">
        <is>
          <t>What the read means</t>
        </is>
      </c>
    </row>
    <row r="16" ht="18" customHeight="1">
      <c r="B16" s="12" t="inlineStr">
        <is>
          <t>BELOW 25%</t>
        </is>
      </c>
      <c r="C16" s="13" t="inlineStr">
        <is>
          <t>Likely underpaying. You're one good offer away from losing your best people.</t>
        </is>
      </c>
    </row>
    <row r="17" ht="18" customHeight="1">
      <c r="B17" s="12" t="inlineStr">
        <is>
          <t>IN RANGE</t>
        </is>
      </c>
      <c r="C17" s="13" t="inlineStr">
        <is>
          <t>25 to 35%. The benchmark band that keeps the gym healthy.</t>
        </is>
      </c>
    </row>
    <row r="18" ht="18" customHeight="1">
      <c r="B18" s="12" t="inlineStr">
        <is>
          <t>WATCH</t>
        </is>
      </c>
      <c r="C18" s="13" t="inlineStr">
        <is>
          <t>Between 35 and 38%. Check what's getting squeezed before the next raise.</t>
        </is>
      </c>
    </row>
    <row r="19" ht="18" customHeight="1">
      <c r="B19" s="12" t="inlineStr">
        <is>
          <t>ABOVE 38%</t>
        </is>
      </c>
      <c r="C19" s="13" t="inlineStr">
        <is>
          <t>You're squeezing rent, equipment, and marketing to the point where something breaks.</t>
        </is>
      </c>
    </row>
  </sheetData>
  <mergeCells count="7">
    <mergeCell ref="C16:E16"/>
    <mergeCell ref="C13:E13"/>
    <mergeCell ref="C19:E19"/>
    <mergeCell ref="C18:E18"/>
    <mergeCell ref="C17:E17"/>
    <mergeCell ref="B3:E3"/>
    <mergeCell ref="B2:E2"/>
  </mergeCells>
  <conditionalFormatting sqref="C13">
    <cfRule type="expression" priority="1" dxfId="0">
      <formula>$C$13="IN RANGE"</formula>
    </cfRule>
    <cfRule type="expression" priority="2" dxfId="1">
      <formula>$C$13="WATCH"</formula>
    </cfRule>
    <cfRule type="expression" priority="3" dxfId="2">
      <formula>OR($C$13="BELOW 25%",$C$13="ABOVE 38%")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E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8" customWidth="1" min="3" max="3"/>
    <col width="4" customWidth="1" min="4" max="4"/>
    <col width="60" customWidth="1" min="5" max="5"/>
  </cols>
  <sheetData>
    <row r="2" ht="32" customHeight="1">
      <c r="B2" s="1" t="inlineStr">
        <is>
          <t>YOUR FIRST PAID INSTRUCTOR</t>
        </is>
      </c>
      <c r="C2" s="10" t="n"/>
      <c r="D2" s="10" t="n"/>
      <c r="E2" s="10" t="n"/>
    </row>
    <row r="3" ht="30" customHeight="1">
      <c r="B3" s="2" t="inlineStr">
        <is>
          <t>How many memberships cover the hire, and what you get back for it.</t>
        </is>
      </c>
      <c r="C3" s="10" t="n"/>
      <c r="D3" s="10" t="n"/>
      <c r="E3" s="10" t="n"/>
    </row>
    <row r="4" ht="4" customHeight="1">
      <c r="B4" s="3" t="n"/>
      <c r="C4" s="3" t="n"/>
      <c r="D4" s="3" t="n"/>
      <c r="E4" s="3" t="n"/>
    </row>
    <row r="6">
      <c r="B6" s="12" t="inlineStr">
        <is>
          <t>What the instructor costs you per month</t>
        </is>
      </c>
      <c r="C6" s="14" t="n"/>
    </row>
    <row r="7">
      <c r="B7" s="12" t="inlineStr">
        <is>
          <t>Average monthly membership price</t>
        </is>
      </c>
      <c r="C7" s="20">
        <f>IF(AND(N('Payroll Check'!C7)&gt;0,N('Payroll Check'!C8)&gt;0),'Payroll Check'!C8,"")</f>
        <v/>
      </c>
      <c r="E7" s="13" t="inlineStr">
        <is>
          <t>pulls from Payroll Check; enter it there</t>
        </is>
      </c>
    </row>
    <row r="8">
      <c r="B8" s="12" t="inlineStr">
        <is>
          <t>Memberships that cover the hire</t>
        </is>
      </c>
      <c r="C8" s="19">
        <f>IF(OR(N(C6)=0,C7=""),"",ROUNDUP(C6/C7,0))</f>
        <v/>
      </c>
    </row>
    <row r="10">
      <c r="B10" s="12" t="inlineStr">
        <is>
          <t>Classes a week you teach today</t>
        </is>
      </c>
      <c r="C10" s="15" t="n"/>
    </row>
    <row r="11">
      <c r="B11" s="12" t="inlineStr">
        <is>
          <t>Classes a week the new instructor takes</t>
        </is>
      </c>
      <c r="C11" s="15" t="n"/>
    </row>
    <row r="12">
      <c r="B12" s="12" t="inlineStr">
        <is>
          <t>Hours a week you get back</t>
        </is>
      </c>
      <c r="C12" s="19">
        <f>IF(C11="","",C11)</f>
        <v/>
      </c>
      <c r="E12" s="13" t="inlineStr">
        <is>
          <t>one class ≈ one hour on the mat</t>
        </is>
      </c>
    </row>
    <row r="14" ht="22" customHeight="1">
      <c r="B14" s="13" t="inlineStr">
        <is>
          <t>The guide's example: at $135 a month average, a $4,000-a-month instructor costs about 30 memberships to break even. The better question is what you'd do with the hours: add classes, follow up with leads, plan curriculum.</t>
        </is>
      </c>
    </row>
    <row r="15"/>
  </sheetData>
  <mergeCells count="3">
    <mergeCell ref="B14:E15"/>
    <mergeCell ref="B3:E3"/>
    <mergeCell ref="B2:E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2026-09-22T22:43:24Z</dcterms:created>
  <dcterms:modified xsi:type="dcterms:W3CDTF">2026-09-22T22:43:24Z</dcterms:modified>
</cp:coreProperties>
</file>